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tofabiano/Library/CloudStorage/Dropbox/metodologie e regolamenti/04 performance e valutazione/2024/"/>
    </mc:Choice>
  </mc:AlternateContent>
  <xr:revisionPtr revIDLastSave="0" documentId="13_ncr:1_{CCF6BE6B-E2DB-A84C-BDBB-B4373979F32B}" xr6:coauthVersionLast="47" xr6:coauthVersionMax="47" xr10:uidLastSave="{00000000-0000-0000-0000-000000000000}"/>
  <bookViews>
    <workbookView xWindow="2940" yWindow="880" windowWidth="28060" windowHeight="17440" activeTab="2" xr2:uid="{684B631D-A0F5-344D-BD3F-D0D5FF119A1A}"/>
  </bookViews>
  <sheets>
    <sheet name="Foglio1" sheetId="1" r:id="rId1"/>
    <sheet name="Foglio2" sheetId="2" r:id="rId2"/>
    <sheet name="Foglio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3" l="1"/>
  <c r="C43" i="3"/>
  <c r="C42" i="3"/>
  <c r="D35" i="3"/>
  <c r="D23" i="3"/>
  <c r="D12" i="3"/>
  <c r="D11" i="2"/>
  <c r="D12" i="2" s="1"/>
  <c r="D13" i="2" s="1"/>
  <c r="D9" i="2"/>
  <c r="E7" i="2"/>
  <c r="D14" i="1"/>
  <c r="D39" i="1" s="1"/>
  <c r="D35" i="1"/>
  <c r="D41" i="1" s="1"/>
  <c r="D49" i="1"/>
  <c r="D50" i="1" s="1"/>
  <c r="D25" i="1"/>
  <c r="D40" i="1" s="1"/>
  <c r="C44" i="3" l="1"/>
  <c r="D42" i="1"/>
  <c r="D52" i="1" s="1"/>
  <c r="D53" i="1" s="1"/>
  <c r="D54" i="1" s="1"/>
</calcChain>
</file>

<file path=xl/sharedStrings.xml><?xml version="1.0" encoding="utf-8"?>
<sst xmlns="http://schemas.openxmlformats.org/spreadsheetml/2006/main" count="84" uniqueCount="70">
  <si>
    <t>3 Responsabilità e incidenza nella formazione degli atti di pianificazione generale in materia di organizzazione e personale (ad esempio Piano del Fabbisogno, tenendo anche conto della loro complessità) Responsabilità di contributo prospettico e dinamico nell’ambito dell’organizzazione, rispetto alla macrostruttura e/o nella gestione dei servizi, in rapporto alle linee di indirizzo dell’Amministrazione, e responsabilità complessiva di coordinamento per le fasi attuative</t>
  </si>
  <si>
    <t>TOTALE CRITERIO A</t>
  </si>
  <si>
    <t>TOTALE</t>
  </si>
  <si>
    <t>Criterio di graduazione C</t>
  </si>
  <si>
    <t>Situazioni di oggettivo disagio del contesto ambientale, geografico ed organizzativo, anche connesse all’ubicazione della sede, a carenze di organico o a difficoltà socioeconomiche</t>
  </si>
  <si>
    <t>Criterio di graduazione B</t>
  </si>
  <si>
    <r>
      <t>Attribuzione di funzioni aggiuntive rispetto a quelle previste dalla legge incidenti sulle responsabilità interne ed esterne, ivi comprese quelle implicanti la partecipazione ad</t>
    </r>
    <r>
      <rPr>
        <sz val="12"/>
        <color rgb="FF000000"/>
        <rFont val="Times New Roman"/>
        <family val="1"/>
      </rPr>
      <t xml:space="preserve"> </t>
    </r>
    <r>
      <rPr>
        <i/>
        <sz val="12"/>
        <color rgb="FF000000"/>
        <rFont val="Times New Roman"/>
        <family val="1"/>
      </rPr>
      <t>organismi o commissioni, nonché l’incarico di responsabile della prevenzione della corruzione e della trasparenza</t>
    </r>
  </si>
  <si>
    <t>Criterio di graduazione A</t>
  </si>
  <si>
    <t>Complessità e responsabilità delle funzioni di cui all’art. 101 del CCNL 17.12.2020 in relazione al contesto organizzativo</t>
  </si>
  <si>
    <r>
      <t>A)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2"/>
        <color theme="1"/>
        <rFont val="Aptos"/>
      </rPr>
      <t xml:space="preserve">Complessità e responsabilità delle funzioni </t>
    </r>
  </si>
  <si>
    <r>
      <t>B)</t>
    </r>
    <r>
      <rPr>
        <sz val="7"/>
        <color theme="1"/>
        <rFont val="Times New Roman"/>
        <family val="1"/>
      </rPr>
      <t xml:space="preserve">       </t>
    </r>
    <r>
      <rPr>
        <i/>
        <sz val="12"/>
        <color theme="1"/>
        <rFont val="Aptos"/>
      </rPr>
      <t>Attribuzione di funzioni aggiuntive</t>
    </r>
  </si>
  <si>
    <r>
      <t>C)</t>
    </r>
    <r>
      <rPr>
        <sz val="7"/>
        <color theme="1"/>
        <rFont val="Times New Roman"/>
        <family val="1"/>
      </rPr>
      <t xml:space="preserve">      </t>
    </r>
    <r>
      <rPr>
        <i/>
        <sz val="12"/>
        <color theme="1"/>
        <rFont val="Aptos"/>
      </rPr>
      <t>Situazioni di oggettivo disagio del contesto</t>
    </r>
  </si>
  <si>
    <t>valore minimo</t>
  </si>
  <si>
    <t>valore massimo</t>
  </si>
  <si>
    <t>differenza</t>
  </si>
  <si>
    <t>punto perce differenza</t>
  </si>
  <si>
    <t>punti attribuiti</t>
  </si>
  <si>
    <t>incremento</t>
  </si>
  <si>
    <t>4 Attività di assistenza giuridico-amministrativa, di studio, sviluppo e soluzione, a favore degli Organi di Governo e della Struttura</t>
  </si>
  <si>
    <t>5 Entità delle risorse finanziarie gestite e/o coordinate (nel ruolo e nelle funzioni aggiuntive)</t>
  </si>
  <si>
    <t>6 Rilevanza strategica del contributo nell’ambito dell’organizzazione rispetto alla macrostruttura e/o nella gestione dei servizi in rapporto alle linee di indirizzo dell’Amministrazione</t>
  </si>
  <si>
    <t>7 Grado di responsabilità verso l’esterno (civile, amministrativa, penale)</t>
  </si>
  <si>
    <r>
      <t xml:space="preserve">8 </t>
    </r>
    <r>
      <rPr>
        <sz val="10"/>
        <color rgb="FF000000"/>
        <rFont val="Times New Roman"/>
        <family val="1"/>
      </rPr>
      <t xml:space="preserve">Incarico e ruolo presso l’Ufficio per i procedimenti disciplinari </t>
    </r>
  </si>
  <si>
    <r>
      <t xml:space="preserve">10 </t>
    </r>
    <r>
      <rPr>
        <sz val="10"/>
        <color rgb="FF000000"/>
        <rFont val="Times New Roman"/>
        <family val="1"/>
      </rPr>
      <t>Partecipazione alla delegazione trattante di parte pubblica e ruolo</t>
    </r>
  </si>
  <si>
    <r>
      <t xml:space="preserve">11 </t>
    </r>
    <r>
      <rPr>
        <sz val="10"/>
        <color rgb="FF000000"/>
        <rFont val="Times New Roman"/>
        <family val="1"/>
      </rPr>
      <t xml:space="preserve">Responsabilità stabile di servizi e/o uffici formalmente istituti. </t>
    </r>
  </si>
  <si>
    <t>15 Carenze di organico complessivamente misurate in base al numero delle risorse umane e/o al numero delle ore lavorative richiedibili, poste a confronto con dimensione organica fissata negli atti dell’Ente (risorse umane e/o ore lavorative</t>
  </si>
  <si>
    <r>
      <t xml:space="preserve">16 </t>
    </r>
    <r>
      <rPr>
        <sz val="10"/>
        <color rgb="FF000000"/>
        <rFont val="Times New Roman"/>
        <family val="1"/>
      </rPr>
      <t>Presenza di particolari uffici di rilevanza istituzionale o di particolari forme di gestione di servizi pubblici, anche a mezzo di società partecipate, che comportano specifiche attenzioni, interazione e supporto dell’Ente</t>
    </r>
  </si>
  <si>
    <r>
      <t xml:space="preserve">17 Condizioni di disagio, anche per l’attuazione di compiti e funzioni nel territorio di competenza dell’Ente, in relazione alle distanze geografiche, alle caratteristiche dei luoghi e ai collegamenti </t>
    </r>
    <r>
      <rPr>
        <i/>
        <sz val="10"/>
        <color rgb="FF000000"/>
        <rFont val="Times New Roman"/>
        <family val="1"/>
      </rPr>
      <t>(ad esempio: sedi di alta montagna, zone sismiche o vulcaniche, carenza delle vie di comunicazione e dei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collegamenti anche di trasposto pubblico)</t>
    </r>
    <r>
      <rPr>
        <sz val="10"/>
        <color rgb="FF000000"/>
        <rFont val="Times New Roman"/>
        <family val="1"/>
      </rPr>
      <t xml:space="preserve">, ovvero/anche in relazione all’esposizione storicizzata a calamità naturali </t>
    </r>
    <r>
      <rPr>
        <i/>
        <sz val="10"/>
        <color rgb="FF000000"/>
        <rFont val="Times New Roman"/>
        <family val="1"/>
      </rPr>
      <t>(ad esempio: eventi sismici, eventi atmosferici estremi, incendi, siccità, alluvioni)</t>
    </r>
    <r>
      <rPr>
        <sz val="10"/>
        <color rgb="FF000000"/>
        <rFont val="Times New Roman"/>
        <family val="1"/>
      </rPr>
      <t xml:space="preserve">, ovvero/anche a difficoltà socio-economiche e/o di degrado del territorio </t>
    </r>
    <r>
      <rPr>
        <i/>
        <sz val="10"/>
        <color rgb="FF000000"/>
        <rFont val="Times New Roman"/>
        <family val="1"/>
      </rPr>
      <t>(ad esempio: livelli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significativi di povertà, delinquenza, tasso di disoccupazione, disagio giovanile, assenza/carenza dell’assistenza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socio-sanitaria)</t>
    </r>
  </si>
  <si>
    <t>18 particolari dimensioni del pregresso</t>
  </si>
  <si>
    <r>
      <t xml:space="preserve">19 </t>
    </r>
    <r>
      <rPr>
        <sz val="10"/>
        <color rgb="FF000000"/>
        <rFont val="Times New Roman"/>
        <family val="1"/>
      </rPr>
      <t>Incrementi stagionali della popolazione di particolare rilevanza</t>
    </r>
  </si>
  <si>
    <t>20 specifiche esigenze di ridefinizione di atti regolamentari, metodologie o adempimenti</t>
  </si>
  <si>
    <t>1. particolare complessità e responsabilità nell'esercizio della sovrintendenza allo svolgimento delle funzioni dei dirigenti e coordinamento delle loro attività</t>
  </si>
  <si>
    <t>2. Responsabilità e incidenza nella formazione degli atti di programmazione e attuazione (ad esempio PIAO, PEG tenendo anche conto della loro complessità)</t>
  </si>
  <si>
    <t>totale</t>
  </si>
  <si>
    <r>
      <t xml:space="preserve">9 Altri incarichi recanti specifiche responsabilità individuali, conferite dall’Ente ad personam, che comportino svolgimento di ruoli in autonomia e/o indipendenza derivanti da disposizioni particolari e/o dall’esercizio di compiti correlati </t>
    </r>
    <r>
      <rPr>
        <i/>
        <sz val="10"/>
        <color rgb="FF000000"/>
        <rFont val="Times New Roman"/>
        <family val="1"/>
      </rPr>
      <t>(a titolo indicativo e non esaustivo, ad esempio, in relazione: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al sistema di protezione civile; ai processi di conservazione, digitalizzazione ed innovazione tecnologica della PA -CAD; all’attuazione del Regolamento Generale sulla Protezione dei Dati – GDPR; all’applicazione delle regole in materia di tutela della salute e della sicurezza nei luoghi di lavoro, componente di commissioni di gara e di concorso).</t>
    </r>
  </si>
  <si>
    <r>
      <t xml:space="preserve">13 </t>
    </r>
    <r>
      <rPr>
        <sz val="10"/>
        <color rgb="FF000000"/>
        <rFont val="Times New Roman"/>
        <family val="1"/>
      </rPr>
      <t>Funzioni di raccordo con l'organo di valutazione e predisposizione dei sistemi di premialità</t>
    </r>
  </si>
  <si>
    <t>14 Sostituzione in caso di assenza,  impedimento temporaneo o conflitto di imteressi dei dirigenti, dei responsabili EQ, dei responsabili dei servizi, su posti coperti da titolare ove non ricorra la condizione di interim</t>
  </si>
  <si>
    <t>8. Consulenza e assistenza nella predisposizione delle proposte di deliberazione</t>
  </si>
  <si>
    <t>tabellare</t>
  </si>
  <si>
    <t>vacanza</t>
  </si>
  <si>
    <t>tot</t>
  </si>
  <si>
    <t>posizione</t>
  </si>
  <si>
    <t>Parametri di graduazione</t>
  </si>
  <si>
    <t>2. Coordinamento nella predisposizione degli atti di programmazione, nel monitoraggio e nella loro attuazione</t>
  </si>
  <si>
    <t>3 Coordinamento e assistenza agli uffici nella predisposizione e nell’attuazione degli atti di pianificazione generale in materia di organizzazione e personale</t>
  </si>
  <si>
    <t>6 Grado di responsabilità verso l’esterno (civile, amministrativa, penale)</t>
  </si>
  <si>
    <t>7. Consulenza e assistenza nella predisposizione delle proposte di deliberazione</t>
  </si>
  <si>
    <t>Criterio di graduazione A (punteggio massimo 40)</t>
  </si>
  <si>
    <t>Criterio di graduazione B (punteggio massimo 35)</t>
  </si>
  <si>
    <t>Punteggio massimo</t>
  </si>
  <si>
    <r>
      <t xml:space="preserve">8 </t>
    </r>
    <r>
      <rPr>
        <sz val="11"/>
        <color theme="1"/>
        <rFont val="Times New Roman"/>
        <family val="1"/>
      </rPr>
      <t xml:space="preserve">Incarico e ruolo presso l’Ufficio per i procedimenti disciplinari </t>
    </r>
  </si>
  <si>
    <t>9 Altri incarichi recanti specifiche responsabilità individuali, conferite dall’Ente ad personam, che comportino svolgimento di ruoli in autonomia e/o indipendenza.</t>
  </si>
  <si>
    <r>
      <t xml:space="preserve">10 </t>
    </r>
    <r>
      <rPr>
        <sz val="11"/>
        <color theme="1"/>
        <rFont val="Times New Roman"/>
        <family val="1"/>
      </rPr>
      <t>Partecipazione alla delegazione trattante di parte pubblica e ruolo</t>
    </r>
  </si>
  <si>
    <r>
      <t xml:space="preserve">11 </t>
    </r>
    <r>
      <rPr>
        <sz val="11"/>
        <color theme="1"/>
        <rFont val="Times New Roman"/>
        <family val="1"/>
      </rPr>
      <t xml:space="preserve">Responsabilità stabile di servizi e/o uffici formalmente istituti. </t>
    </r>
  </si>
  <si>
    <r>
      <t xml:space="preserve">13 </t>
    </r>
    <r>
      <rPr>
        <sz val="11"/>
        <color theme="1"/>
        <rFont val="Times New Roman"/>
        <family val="1"/>
      </rPr>
      <t>Funzioni di raccordo con l’organo di valutazione e predisposizione dei sistemi di premialità</t>
    </r>
  </si>
  <si>
    <t>14 Sostituzione in caso di assenza, impedimento temporaneo o conflitto di interessi dei dirigenti, dei responsabili EQ, dei responsabili dei servizi, su posti coperti da titolare ove non ricorra la condizione di interim</t>
  </si>
  <si>
    <t>Criterio di graduazione C (punteggio massimo 30)</t>
  </si>
  <si>
    <t>15 Carenze strutturali di organico o di professionalità necessarie all’espletamento delle funzioni istituzionali</t>
  </si>
  <si>
    <r>
      <t xml:space="preserve">16 </t>
    </r>
    <r>
      <rPr>
        <sz val="11"/>
        <color theme="1"/>
        <rFont val="Times New Roman"/>
        <family val="1"/>
      </rPr>
      <t>Presenza di società partecipate o controllate che richiedano una specifica attività di presidio e controllo</t>
    </r>
  </si>
  <si>
    <t>17 Condizioni di disagio, in relazione alle distanze geografiche, alle caratteristiche dei luoghi e ai collegamenti</t>
  </si>
  <si>
    <t>18 Particolari dimensioni del pregresso</t>
  </si>
  <si>
    <r>
      <t xml:space="preserve">19 </t>
    </r>
    <r>
      <rPr>
        <sz val="11"/>
        <color theme="1"/>
        <rFont val="Times New Roman"/>
        <family val="1"/>
      </rPr>
      <t>Incrementi stagionali della popolazione di particolare rilevanza</t>
    </r>
  </si>
  <si>
    <t>punteggio massimo</t>
  </si>
  <si>
    <t>punteggio attribuito</t>
  </si>
  <si>
    <t>Punteggio attribuito</t>
  </si>
  <si>
    <t>valore economico massimo della posizione</t>
  </si>
  <si>
    <t>valore punto</t>
  </si>
  <si>
    <t>Totale punti conseguiti</t>
  </si>
  <si>
    <t>valore economico corrispondente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</si>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</sst>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Aptos"/>
    </font>
    <font>
      <i/>
      <sz val="7"/>
      <color theme="1"/>
      <name val="Times New Roman"/>
      <family val="1"/>
    </font>
    <font>
      <sz val="7"/>
      <color theme="1"/>
      <name val="Times New Roman"/>
      <family val="1"/>
    </font>
    <font>
      <sz val="10"/>
      <color rgb="FF000000"/>
      <name val="Times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left" vertical="center" wrapText="1" indent="6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6"/>
    </xf>
    <xf numFmtId="0" fontId="2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 indent="6"/>
    </xf>
    <xf numFmtId="43" fontId="0" fillId="0" borderId="0" xfId="1" applyFont="1"/>
    <xf numFmtId="164" fontId="0" fillId="0" borderId="0" xfId="0" applyNumberFormat="1"/>
    <xf numFmtId="9" fontId="0" fillId="0" borderId="0" xfId="0" applyNumberFormat="1"/>
    <xf numFmtId="43" fontId="13" fillId="0" borderId="0" xfId="1" applyFont="1"/>
    <xf numFmtId="0" fontId="0" fillId="0" borderId="0" xfId="0" applyAlignment="1">
      <alignment horizontal="right"/>
    </xf>
    <xf numFmtId="0" fontId="14" fillId="0" borderId="1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5" fillId="0" borderId="0" xfId="0" applyFont="1" applyAlignment="1">
      <alignment horizontal="justify" vertical="center"/>
    </xf>
    <xf numFmtId="0" fontId="16" fillId="0" borderId="1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0" fillId="0" borderId="5" xfId="0" applyBorder="1"/>
    <xf numFmtId="0" fontId="17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CFAA0-3030-DC4D-84E1-E3ADF92FBAF2}">
  <dimension ref="C3:D57"/>
  <sheetViews>
    <sheetView topLeftCell="A35" zoomScale="180" zoomScaleNormal="180" workbookViewId="0">
      <selection activeCell="C47" sqref="C47:D54"/>
    </sheetView>
  </sheetViews>
  <sheetFormatPr baseColWidth="10" defaultRowHeight="16"/>
  <cols>
    <col min="3" max="3" width="77" customWidth="1"/>
    <col min="4" max="4" width="13.1640625" customWidth="1"/>
  </cols>
  <sheetData>
    <row r="3" spans="3:4">
      <c r="C3" s="11" t="s">
        <v>7</v>
      </c>
    </row>
    <row r="4" spans="3:4">
      <c r="C4" s="12" t="s">
        <v>8</v>
      </c>
    </row>
    <row r="5" spans="3:4" ht="17" thickBot="1"/>
    <row r="6" spans="3:4" ht="36" customHeight="1" thickBot="1">
      <c r="C6" s="1" t="s">
        <v>31</v>
      </c>
      <c r="D6" s="2">
        <v>5</v>
      </c>
    </row>
    <row r="7" spans="3:4" ht="36" customHeight="1" thickBot="1">
      <c r="C7" s="3" t="s">
        <v>32</v>
      </c>
      <c r="D7" s="4">
        <v>5</v>
      </c>
    </row>
    <row r="8" spans="3:4" ht="36" customHeight="1" thickBot="1">
      <c r="C8" s="3" t="s">
        <v>0</v>
      </c>
      <c r="D8" s="4">
        <v>5</v>
      </c>
    </row>
    <row r="9" spans="3:4" ht="36" customHeight="1" thickBot="1">
      <c r="C9" s="3" t="s">
        <v>18</v>
      </c>
      <c r="D9" s="4">
        <v>5</v>
      </c>
    </row>
    <row r="10" spans="3:4" ht="36" customHeight="1" thickBot="1">
      <c r="C10" s="3" t="s">
        <v>19</v>
      </c>
      <c r="D10" s="4">
        <v>3</v>
      </c>
    </row>
    <row r="11" spans="3:4" ht="36" customHeight="1" thickBot="1">
      <c r="C11" s="3" t="s">
        <v>20</v>
      </c>
      <c r="D11" s="4">
        <v>5</v>
      </c>
    </row>
    <row r="12" spans="3:4" ht="36" customHeight="1" thickBot="1">
      <c r="C12" s="3" t="s">
        <v>21</v>
      </c>
      <c r="D12" s="4">
        <v>5</v>
      </c>
    </row>
    <row r="13" spans="3:4" ht="36" customHeight="1" thickBot="1">
      <c r="C13" s="3" t="s">
        <v>37</v>
      </c>
      <c r="D13" s="4">
        <v>5</v>
      </c>
    </row>
    <row r="14" spans="3:4" ht="17" thickBot="1">
      <c r="C14" s="5" t="s">
        <v>1</v>
      </c>
      <c r="D14" s="4">
        <f>SUM(D6:D13)</f>
        <v>38</v>
      </c>
    </row>
    <row r="15" spans="3:4">
      <c r="C15" s="13"/>
      <c r="D15" s="14"/>
    </row>
    <row r="16" spans="3:4" ht="17">
      <c r="C16" s="15" t="s">
        <v>5</v>
      </c>
      <c r="D16" s="14"/>
    </row>
    <row r="17" spans="3:4" ht="68">
      <c r="C17" s="16" t="s">
        <v>6</v>
      </c>
    </row>
    <row r="19" spans="3:4" ht="17" thickBot="1">
      <c r="C19" s="6" t="s">
        <v>22</v>
      </c>
      <c r="D19" s="7">
        <v>3</v>
      </c>
    </row>
    <row r="20" spans="3:4" ht="85" thickBot="1">
      <c r="C20" s="3" t="s">
        <v>34</v>
      </c>
      <c r="D20" s="8">
        <v>5</v>
      </c>
    </row>
    <row r="21" spans="3:4" ht="17" thickBot="1">
      <c r="C21" s="6" t="s">
        <v>23</v>
      </c>
      <c r="D21" s="7">
        <v>3</v>
      </c>
    </row>
    <row r="22" spans="3:4" ht="17" thickBot="1">
      <c r="C22" s="6" t="s">
        <v>24</v>
      </c>
      <c r="D22" s="7">
        <v>5</v>
      </c>
    </row>
    <row r="23" spans="3:4" ht="17" thickBot="1">
      <c r="C23" s="6" t="s">
        <v>35</v>
      </c>
      <c r="D23" s="7">
        <v>5</v>
      </c>
    </row>
    <row r="24" spans="3:4" ht="43" thickBot="1">
      <c r="C24" s="3" t="s">
        <v>36</v>
      </c>
      <c r="D24" s="8">
        <v>5</v>
      </c>
    </row>
    <row r="25" spans="3:4" ht="17" thickBot="1">
      <c r="C25" s="9" t="s">
        <v>2</v>
      </c>
      <c r="D25" s="7">
        <f>SUM(D19:D24)</f>
        <v>26</v>
      </c>
    </row>
    <row r="27" spans="3:4">
      <c r="C27" s="11" t="s">
        <v>3</v>
      </c>
    </row>
    <row r="28" spans="3:4" ht="17" thickBot="1">
      <c r="C28" s="12" t="s">
        <v>4</v>
      </c>
    </row>
    <row r="29" spans="3:4" ht="43" thickBot="1">
      <c r="C29" s="1" t="s">
        <v>25</v>
      </c>
      <c r="D29" s="10">
        <v>3</v>
      </c>
    </row>
    <row r="30" spans="3:4" ht="29" thickBot="1">
      <c r="C30" s="6" t="s">
        <v>26</v>
      </c>
      <c r="D30" s="7">
        <v>2</v>
      </c>
    </row>
    <row r="31" spans="3:4" ht="99" thickBot="1">
      <c r="C31" s="3" t="s">
        <v>27</v>
      </c>
      <c r="D31" s="8">
        <v>1</v>
      </c>
    </row>
    <row r="32" spans="3:4" ht="17" thickBot="1">
      <c r="C32" s="3" t="s">
        <v>28</v>
      </c>
      <c r="D32" s="8">
        <v>2</v>
      </c>
    </row>
    <row r="33" spans="3:4" ht="17" thickBot="1">
      <c r="C33" s="6" t="s">
        <v>29</v>
      </c>
      <c r="D33" s="7">
        <v>1</v>
      </c>
    </row>
    <row r="34" spans="3:4" ht="17" thickBot="1">
      <c r="C34" s="6" t="s">
        <v>30</v>
      </c>
      <c r="D34" s="7">
        <v>4</v>
      </c>
    </row>
    <row r="35" spans="3:4" ht="17" thickBot="1">
      <c r="C35" s="9" t="s">
        <v>2</v>
      </c>
      <c r="D35" s="7">
        <f>SUM(D29:D34)</f>
        <v>13</v>
      </c>
    </row>
    <row r="38" spans="3:4" ht="17" thickBot="1"/>
    <row r="39" spans="3:4" ht="18" thickBot="1">
      <c r="C39" s="17" t="s">
        <v>9</v>
      </c>
      <c r="D39" s="18">
        <f>D14</f>
        <v>38</v>
      </c>
    </row>
    <row r="40" spans="3:4" ht="18" thickBot="1">
      <c r="C40" s="19" t="s">
        <v>10</v>
      </c>
      <c r="D40" s="20">
        <f>D25</f>
        <v>26</v>
      </c>
    </row>
    <row r="41" spans="3:4" ht="18" thickBot="1">
      <c r="C41" s="19" t="s">
        <v>11</v>
      </c>
      <c r="D41" s="20">
        <f>D35</f>
        <v>13</v>
      </c>
    </row>
    <row r="42" spans="3:4" ht="18" thickBot="1">
      <c r="C42" s="21" t="s">
        <v>2</v>
      </c>
      <c r="D42" s="20">
        <f>SUM(D39:D41)</f>
        <v>77</v>
      </c>
    </row>
    <row r="47" spans="3:4">
      <c r="C47" t="s">
        <v>12</v>
      </c>
      <c r="D47" s="22">
        <v>16806</v>
      </c>
    </row>
    <row r="48" spans="3:4">
      <c r="C48" t="s">
        <v>13</v>
      </c>
      <c r="D48" s="22">
        <v>26102.22</v>
      </c>
    </row>
    <row r="49" spans="3:4">
      <c r="C49" t="s">
        <v>14</v>
      </c>
      <c r="D49" s="23">
        <f>D48-D47</f>
        <v>9296.2200000000012</v>
      </c>
    </row>
    <row r="50" spans="3:4">
      <c r="C50" t="s">
        <v>15</v>
      </c>
      <c r="D50" s="23">
        <f>D49/100</f>
        <v>92.96220000000001</v>
      </c>
    </row>
    <row r="52" spans="3:4">
      <c r="C52" t="s">
        <v>16</v>
      </c>
      <c r="D52">
        <f>D42</f>
        <v>77</v>
      </c>
    </row>
    <row r="53" spans="3:4">
      <c r="C53" t="s">
        <v>17</v>
      </c>
      <c r="D53" s="23">
        <f>D52*D50</f>
        <v>7158.0894000000008</v>
      </c>
    </row>
    <row r="54" spans="3:4">
      <c r="C54" t="s">
        <v>33</v>
      </c>
      <c r="D54" s="23">
        <f>D53+D47</f>
        <v>23964.089400000001</v>
      </c>
    </row>
    <row r="57" spans="3:4">
      <c r="D57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58F3-09C6-A348-BF33-23AB6361EABC}">
  <dimension ref="C7:E13"/>
  <sheetViews>
    <sheetView zoomScale="160" zoomScaleNormal="160" workbookViewId="0">
      <selection activeCell="F14" sqref="F14"/>
    </sheetView>
  </sheetViews>
  <sheetFormatPr baseColWidth="10" defaultRowHeight="16"/>
  <cols>
    <col min="3" max="3" width="24" customWidth="1"/>
    <col min="4" max="4" width="10.83203125" style="22"/>
  </cols>
  <sheetData>
    <row r="7" spans="3:5">
      <c r="C7" t="s">
        <v>38</v>
      </c>
      <c r="D7" s="25">
        <v>47015.77</v>
      </c>
      <c r="E7">
        <f>D7/13</f>
        <v>3616.5976923076919</v>
      </c>
    </row>
    <row r="8" spans="3:5">
      <c r="C8" t="s">
        <v>39</v>
      </c>
      <c r="D8" s="22">
        <v>1901.16</v>
      </c>
    </row>
    <row r="9" spans="3:5">
      <c r="C9" s="26" t="s">
        <v>40</v>
      </c>
      <c r="D9" s="22">
        <f>SUM(D7:D8)</f>
        <v>48916.93</v>
      </c>
    </row>
    <row r="10" spans="3:5">
      <c r="C10" t="s">
        <v>41</v>
      </c>
      <c r="D10" s="22">
        <v>23964</v>
      </c>
    </row>
    <row r="11" spans="3:5">
      <c r="C11" s="26" t="s">
        <v>40</v>
      </c>
      <c r="D11" s="22">
        <f>SUM(D9:D10)</f>
        <v>72880.929999999993</v>
      </c>
    </row>
    <row r="12" spans="3:5">
      <c r="C12" s="24">
        <v>0.25</v>
      </c>
      <c r="D12" s="22">
        <f>D11/100*25</f>
        <v>18220.232499999998</v>
      </c>
    </row>
    <row r="13" spans="3:5">
      <c r="C13" s="26" t="s">
        <v>40</v>
      </c>
      <c r="D13" s="22">
        <f>D12+D11</f>
        <v>91101.162499999991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7054-3789-DD45-9148-F6E3FEE6EE93}">
  <dimension ref="A3:D45"/>
  <sheetViews>
    <sheetView tabSelected="1" topLeftCell="B1" workbookViewId="0">
      <selection activeCell="B1" sqref="A1:XFD1048576"/>
    </sheetView>
  </sheetViews>
  <sheetFormatPr baseColWidth="10" defaultRowHeight="16"/>
  <cols>
    <col min="2" max="2" width="98.33203125" customWidth="1"/>
    <col min="3" max="3" width="17" customWidth="1"/>
  </cols>
  <sheetData>
    <row r="3" spans="2:4" ht="17" thickBot="1">
      <c r="B3" s="29" t="s">
        <v>47</v>
      </c>
    </row>
    <row r="4" spans="2:4" ht="39" customHeight="1" thickBot="1">
      <c r="B4" s="27" t="s">
        <v>42</v>
      </c>
      <c r="C4" s="34" t="s">
        <v>62</v>
      </c>
      <c r="D4" s="34" t="s">
        <v>63</v>
      </c>
    </row>
    <row r="5" spans="2:4" ht="66" customHeight="1" thickBot="1">
      <c r="B5" s="28" t="s">
        <v>31</v>
      </c>
      <c r="C5" s="35">
        <v>5</v>
      </c>
      <c r="D5" s="37">
        <v>5</v>
      </c>
    </row>
    <row r="6" spans="2:4" ht="67" customHeight="1" thickBot="1">
      <c r="B6" s="28" t="s">
        <v>43</v>
      </c>
      <c r="C6" s="36">
        <v>5</v>
      </c>
      <c r="D6" s="37">
        <v>5</v>
      </c>
    </row>
    <row r="7" spans="2:4" ht="62" customHeight="1" thickBot="1">
      <c r="B7" s="28" t="s">
        <v>44</v>
      </c>
      <c r="C7" s="36">
        <v>8</v>
      </c>
      <c r="D7" s="37">
        <v>8</v>
      </c>
    </row>
    <row r="8" spans="2:4" ht="60" customHeight="1" thickBot="1">
      <c r="B8" s="28" t="s">
        <v>18</v>
      </c>
      <c r="C8" s="36">
        <v>5</v>
      </c>
      <c r="D8" s="37">
        <v>5</v>
      </c>
    </row>
    <row r="9" spans="2:4" ht="53" customHeight="1" thickBot="1">
      <c r="B9" s="28" t="s">
        <v>19</v>
      </c>
      <c r="C9" s="36">
        <v>7</v>
      </c>
      <c r="D9" s="37">
        <v>7</v>
      </c>
    </row>
    <row r="10" spans="2:4" ht="56" customHeight="1" thickBot="1">
      <c r="B10" s="28" t="s">
        <v>45</v>
      </c>
      <c r="C10" s="36">
        <v>5</v>
      </c>
      <c r="D10" s="37">
        <v>5</v>
      </c>
    </row>
    <row r="11" spans="2:4" ht="56" customHeight="1" thickBot="1">
      <c r="B11" s="28" t="s">
        <v>46</v>
      </c>
      <c r="C11" s="36">
        <v>5</v>
      </c>
      <c r="D11" s="37">
        <v>5</v>
      </c>
    </row>
    <row r="12" spans="2:4">
      <c r="D12">
        <f>SUM(D5:D11)</f>
        <v>40</v>
      </c>
    </row>
    <row r="14" spans="2:4">
      <c r="B14" s="29" t="s">
        <v>48</v>
      </c>
    </row>
    <row r="15" spans="2:4" ht="17" thickBot="1"/>
    <row r="16" spans="2:4" ht="31" thickBot="1">
      <c r="B16" s="30" t="s">
        <v>42</v>
      </c>
      <c r="C16" s="31" t="s">
        <v>49</v>
      </c>
      <c r="D16" s="40" t="s">
        <v>64</v>
      </c>
    </row>
    <row r="17" spans="2:4" ht="17" thickBot="1">
      <c r="B17" s="32" t="s">
        <v>50</v>
      </c>
      <c r="C17" s="38">
        <v>5</v>
      </c>
      <c r="D17" s="37">
        <v>5</v>
      </c>
    </row>
    <row r="18" spans="2:4" ht="31" thickBot="1">
      <c r="B18" s="28" t="s">
        <v>51</v>
      </c>
      <c r="C18" s="39">
        <v>5</v>
      </c>
      <c r="D18" s="37">
        <v>5</v>
      </c>
    </row>
    <row r="19" spans="2:4" ht="17" thickBot="1">
      <c r="B19" s="32" t="s">
        <v>52</v>
      </c>
      <c r="C19" s="38">
        <v>5</v>
      </c>
      <c r="D19" s="37">
        <v>5</v>
      </c>
    </row>
    <row r="20" spans="2:4" ht="17" thickBot="1">
      <c r="B20" s="32" t="s">
        <v>53</v>
      </c>
      <c r="C20" s="38">
        <v>10</v>
      </c>
      <c r="D20" s="37">
        <v>10</v>
      </c>
    </row>
    <row r="21" spans="2:4" ht="17" thickBot="1">
      <c r="B21" s="32" t="s">
        <v>54</v>
      </c>
      <c r="C21" s="38">
        <v>5</v>
      </c>
      <c r="D21" s="37">
        <v>5</v>
      </c>
    </row>
    <row r="22" spans="2:4" ht="31" thickBot="1">
      <c r="B22" s="28" t="s">
        <v>55</v>
      </c>
      <c r="C22" s="39">
        <v>5</v>
      </c>
      <c r="D22" s="37">
        <v>5</v>
      </c>
    </row>
    <row r="23" spans="2:4">
      <c r="D23">
        <f>SUM(D17:D22)</f>
        <v>35</v>
      </c>
    </row>
    <row r="26" spans="2:4">
      <c r="B26" s="29" t="s">
        <v>56</v>
      </c>
    </row>
    <row r="27" spans="2:4" ht="17" thickBot="1"/>
    <row r="28" spans="2:4" ht="31" thickBot="1">
      <c r="B28" s="27" t="s">
        <v>42</v>
      </c>
      <c r="C28" s="33" t="s">
        <v>49</v>
      </c>
      <c r="D28" s="41" t="s">
        <v>64</v>
      </c>
    </row>
    <row r="29" spans="2:4" ht="17" thickBot="1">
      <c r="B29" s="28" t="s">
        <v>57</v>
      </c>
      <c r="C29" s="39">
        <v>5</v>
      </c>
      <c r="D29" s="37">
        <v>5</v>
      </c>
    </row>
    <row r="30" spans="2:4" ht="17" thickBot="1">
      <c r="B30" s="32" t="s">
        <v>58</v>
      </c>
      <c r="C30" s="38">
        <v>3</v>
      </c>
      <c r="D30" s="37">
        <v>3</v>
      </c>
    </row>
    <row r="31" spans="2:4" ht="17" thickBot="1">
      <c r="B31" s="28" t="s">
        <v>59</v>
      </c>
      <c r="C31" s="39">
        <v>3</v>
      </c>
      <c r="D31" s="37">
        <v>3</v>
      </c>
    </row>
    <row r="32" spans="2:4" ht="17" thickBot="1">
      <c r="B32" s="28" t="s">
        <v>60</v>
      </c>
      <c r="C32" s="39">
        <v>6</v>
      </c>
      <c r="D32" s="37">
        <v>6</v>
      </c>
    </row>
    <row r="33" spans="1:4" ht="17" thickBot="1">
      <c r="B33" s="32" t="s">
        <v>61</v>
      </c>
      <c r="C33" s="38">
        <v>3</v>
      </c>
      <c r="D33" s="37">
        <v>3</v>
      </c>
    </row>
    <row r="34" spans="1:4" ht="17" thickBot="1">
      <c r="B34" s="28" t="s">
        <v>30</v>
      </c>
      <c r="C34" s="38">
        <v>5</v>
      </c>
      <c r="D34" s="37">
        <v>5</v>
      </c>
    </row>
    <row r="35" spans="1:4">
      <c r="D35">
        <f>SUM(D29:D34)</f>
        <v>25</v>
      </c>
    </row>
    <row r="40" spans="1:4">
      <c r="A40" t="s">
        <v>69</v>
      </c>
      <c r="B40" t="s">
        <v>65</v>
      </c>
      <c r="C40" s="22">
        <v>26102.22</v>
      </c>
    </row>
    <row r="41" spans="1:4">
      <c r="B41" t="s">
        <v>12</v>
      </c>
      <c r="C41" s="22">
        <v>16806</v>
      </c>
    </row>
    <row r="42" spans="1:4">
      <c r="B42" t="s">
        <v>14</v>
      </c>
      <c r="C42" s="22">
        <f>C40-C41</f>
        <v>9296.2200000000012</v>
      </c>
    </row>
    <row r="43" spans="1:4">
      <c r="B43" t="s">
        <v>66</v>
      </c>
      <c r="C43" s="22">
        <f>C42/100</f>
        <v>92.96220000000001</v>
      </c>
    </row>
    <row r="44" spans="1:4">
      <c r="B44" t="s">
        <v>67</v>
      </c>
      <c r="C44" s="22">
        <f>D35+D23+D12</f>
        <v>100</v>
      </c>
    </row>
    <row r="45" spans="1:4">
      <c r="B45" t="s">
        <v>68</v>
      </c>
      <c r="C45" s="23">
        <f>C43*C44+C41</f>
        <v>26102.22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 Fabiano</dc:creator>
  <cp:lastModifiedBy>Santo Fabiano</cp:lastModifiedBy>
  <dcterms:created xsi:type="dcterms:W3CDTF">2024-12-24T11:43:08Z</dcterms:created>
  <dcterms:modified xsi:type="dcterms:W3CDTF">2024-12-30T10:47:27Z</dcterms:modified>
</cp:coreProperties>
</file>