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ofabiano/Dropbox/metodologie e regolamenti/04 performace e valutazione/"/>
    </mc:Choice>
  </mc:AlternateContent>
  <xr:revisionPtr revIDLastSave="0" documentId="13_ncr:1_{C1497946-CC6D-184B-A872-EBC5A6ED6E96}" xr6:coauthVersionLast="36" xr6:coauthVersionMax="36" xr10:uidLastSave="{00000000-0000-0000-0000-000000000000}"/>
  <bookViews>
    <workbookView xWindow="80" yWindow="460" windowWidth="28800" windowHeight="16180" activeTab="1" xr2:uid="{818972A9-8FA5-2D44-8B03-105B7E606B54}"/>
  </bookViews>
  <sheets>
    <sheet name="CONFIGURAZIONE" sheetId="2" r:id="rId1"/>
    <sheet name="FUNZIONI E POSIZIONI" sheetId="1" r:id="rId2"/>
  </sheets>
  <definedNames>
    <definedName name="puntomedio">CONFIGURAZIONE!$C$11</definedName>
    <definedName name="valmedio">CONFIGURAZIONE!$C$10</definedName>
  </definedNames>
  <calcPr calcId="162913"/>
  <customWorkbookViews>
    <customWorkbookView name="aa" guid="{204E1A7F-A09A-ED4A-9C65-1959089B9621}" includePrintSettings="0" includeHiddenRowCol="0" maximized="1" xWindow="4" yWindow="23" windowWidth="1440" windowHeight="81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S10" i="1"/>
  <c r="Q10" i="1"/>
  <c r="O10" i="1"/>
  <c r="M10" i="1"/>
  <c r="I10" i="1"/>
  <c r="I23" i="1"/>
  <c r="W25" i="1"/>
  <c r="U25" i="1"/>
  <c r="Q25" i="1"/>
  <c r="O25" i="1"/>
  <c r="M25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  <c r="I2" i="1"/>
  <c r="W24" i="1"/>
  <c r="U24" i="1"/>
  <c r="S24" i="1"/>
  <c r="Q24" i="1"/>
  <c r="O24" i="1"/>
  <c r="W3" i="1"/>
  <c r="W4" i="1"/>
  <c r="W8" i="1"/>
  <c r="W9" i="1"/>
  <c r="W11" i="1"/>
  <c r="W12" i="1"/>
  <c r="W13" i="1"/>
  <c r="W14" i="1"/>
  <c r="W15" i="1"/>
  <c r="W16" i="1"/>
  <c r="W17" i="1"/>
  <c r="W18" i="1"/>
  <c r="W20" i="1"/>
  <c r="W21" i="1"/>
  <c r="W22" i="1"/>
  <c r="W23" i="1"/>
  <c r="W2" i="1"/>
  <c r="U3" i="1"/>
  <c r="U4" i="1"/>
  <c r="U5" i="1"/>
  <c r="U7" i="1"/>
  <c r="U8" i="1"/>
  <c r="U9" i="1"/>
  <c r="U13" i="1"/>
  <c r="U14" i="1"/>
  <c r="U15" i="1"/>
  <c r="U17" i="1"/>
  <c r="U18" i="1"/>
  <c r="U19" i="1"/>
  <c r="U20" i="1"/>
  <c r="U21" i="1"/>
  <c r="U22" i="1"/>
  <c r="U23" i="1"/>
  <c r="U2" i="1"/>
  <c r="S3" i="1"/>
  <c r="S4" i="1"/>
  <c r="S5" i="1"/>
  <c r="S6" i="1"/>
  <c r="S7" i="1"/>
  <c r="S8" i="1"/>
  <c r="S9" i="1"/>
  <c r="S11" i="1"/>
  <c r="S12" i="1"/>
  <c r="S13" i="1"/>
  <c r="S14" i="1"/>
  <c r="S15" i="1"/>
  <c r="S16" i="1"/>
  <c r="S17" i="1"/>
  <c r="S18" i="1"/>
  <c r="S19" i="1"/>
  <c r="S2" i="1"/>
  <c r="Q3" i="1"/>
  <c r="Q5" i="1"/>
  <c r="Q6" i="1"/>
  <c r="Q7" i="1"/>
  <c r="Q11" i="1"/>
  <c r="Q12" i="1"/>
  <c r="Q13" i="1"/>
  <c r="Q14" i="1"/>
  <c r="Q15" i="1"/>
  <c r="Q16" i="1"/>
  <c r="Q18" i="1"/>
  <c r="Q19" i="1"/>
  <c r="Q20" i="1"/>
  <c r="Q21" i="1"/>
  <c r="Q22" i="1"/>
  <c r="Q23" i="1"/>
  <c r="Q2" i="1"/>
  <c r="O5" i="1"/>
  <c r="O6" i="1"/>
  <c r="O7" i="1"/>
  <c r="O8" i="1"/>
  <c r="O9" i="1"/>
  <c r="O11" i="1"/>
  <c r="O12" i="1"/>
  <c r="O15" i="1"/>
  <c r="O16" i="1"/>
  <c r="O17" i="1"/>
  <c r="O19" i="1"/>
  <c r="O20" i="1"/>
  <c r="O21" i="1"/>
  <c r="O22" i="1"/>
  <c r="O2" i="1"/>
  <c r="M3" i="1" l="1"/>
  <c r="M4" i="1"/>
  <c r="M5" i="1"/>
  <c r="M6" i="1"/>
  <c r="M8" i="1"/>
  <c r="M9" i="1"/>
  <c r="M11" i="1"/>
  <c r="M12" i="1"/>
  <c r="M14" i="1"/>
  <c r="M16" i="1"/>
  <c r="M17" i="1"/>
  <c r="M18" i="1"/>
  <c r="M19" i="1"/>
  <c r="M20" i="1"/>
  <c r="M21" i="1"/>
  <c r="M22" i="1"/>
  <c r="M23" i="1"/>
  <c r="C9" i="2"/>
  <c r="C10" i="2" s="1"/>
  <c r="C6" i="2"/>
  <c r="J10" i="1" l="1"/>
  <c r="U10" i="1" s="1"/>
  <c r="J24" i="1"/>
  <c r="M24" i="1" s="1"/>
  <c r="J22" i="1"/>
  <c r="S22" i="1" s="1"/>
  <c r="J21" i="1"/>
  <c r="S21" i="1" s="1"/>
  <c r="J23" i="1"/>
  <c r="J25" i="1"/>
  <c r="S25" i="1" s="1"/>
  <c r="J3" i="1"/>
  <c r="O3" i="1" s="1"/>
  <c r="J20" i="1"/>
  <c r="S20" i="1" s="1"/>
  <c r="O23" i="1" l="1"/>
  <c r="S23" i="1"/>
  <c r="J19" i="1"/>
  <c r="W19" i="1" s="1"/>
  <c r="J4" i="1"/>
  <c r="J5" i="1"/>
  <c r="W5" i="1" s="1"/>
  <c r="J6" i="1"/>
  <c r="J7" i="1"/>
  <c r="J8" i="1"/>
  <c r="Q8" i="1" s="1"/>
  <c r="J9" i="1"/>
  <c r="Q9" i="1" s="1"/>
  <c r="J11" i="1"/>
  <c r="U11" i="1" s="1"/>
  <c r="J12" i="1"/>
  <c r="U12" i="1" s="1"/>
  <c r="J13" i="1"/>
  <c r="J14" i="1"/>
  <c r="O14" i="1" s="1"/>
  <c r="J15" i="1"/>
  <c r="M15" i="1" s="1"/>
  <c r="J16" i="1"/>
  <c r="U16" i="1" s="1"/>
  <c r="J17" i="1"/>
  <c r="Q17" i="1" s="1"/>
  <c r="J18" i="1"/>
  <c r="O18" i="1" s="1"/>
  <c r="J2" i="1"/>
  <c r="M2" i="1" s="1"/>
  <c r="S27" i="1" l="1"/>
  <c r="S29" i="1" s="1"/>
  <c r="S32" i="1" s="1"/>
  <c r="M7" i="1"/>
  <c r="W7" i="1"/>
  <c r="U6" i="1"/>
  <c r="W6" i="1"/>
  <c r="O13" i="1"/>
  <c r="M13" i="1"/>
  <c r="Q4" i="1"/>
  <c r="O4" i="1"/>
  <c r="M27" i="1" l="1"/>
  <c r="M29" i="1" s="1"/>
  <c r="O27" i="1"/>
  <c r="O29" i="1" s="1"/>
  <c r="U27" i="1"/>
  <c r="U29" i="1" s="1"/>
  <c r="W27" i="1"/>
  <c r="W29" i="1" s="1"/>
  <c r="Q27" i="1"/>
  <c r="Q29" i="1" s="1"/>
</calcChain>
</file>

<file path=xl/sharedStrings.xml><?xml version="1.0" encoding="utf-8"?>
<sst xmlns="http://schemas.openxmlformats.org/spreadsheetml/2006/main" count="116" uniqueCount="61">
  <si>
    <t>Tributi</t>
  </si>
  <si>
    <t>Lavori pubblici</t>
  </si>
  <si>
    <t>attività produttive</t>
  </si>
  <si>
    <t>economato</t>
  </si>
  <si>
    <t>pubblica istruzione, refezione, trasporto scolastico, asilo nido</t>
  </si>
  <si>
    <t>trasversalità</t>
  </si>
  <si>
    <t>tot</t>
  </si>
  <si>
    <t>Servizi demografici, elettorale, leva e stato civile</t>
  </si>
  <si>
    <t>Servizi sociali</t>
  </si>
  <si>
    <t>Bilancio e programmazione economica</t>
  </si>
  <si>
    <t>polizia stradale</t>
  </si>
  <si>
    <t>punteggio medio di una funzione</t>
  </si>
  <si>
    <t>protezione civile</t>
  </si>
  <si>
    <t>valore massimo</t>
  </si>
  <si>
    <t>valore minimo</t>
  </si>
  <si>
    <t xml:space="preserve">1) differenza </t>
  </si>
  <si>
    <t xml:space="preserve">è il numero delle funzioni che l'ente intende individuare, per distribuirle tra i diversi settori. </t>
  </si>
  <si>
    <t>è il numero delle posizioni organizzative da attribuire</t>
  </si>
  <si>
    <t>da inserire</t>
  </si>
  <si>
    <t>calcolo</t>
  </si>
  <si>
    <t>si ottiene dalla differenza tra val. massimo e val. minimo (riga 1- riga 2) ed esprime il range entro cui può collocarsi il valore dela posizione</t>
  </si>
  <si>
    <t>è il numero medio delle funzioni. Si ottiene dividendo il numero delle funzioni per le posizioni organizzative (riga 4 / riga 5)</t>
  </si>
  <si>
    <t>è il valore medio che viene attribuito a una funzione in conseguenza dei valori precedenti. Si ottiene dividendo il valore massimo attribuibile per il numero delle funzioni ( riga 3/ riga 4)</t>
  </si>
  <si>
    <t>è il punteggio medio che si può attribuire a una funzione. Ha lo scopo di calcolare il valore dello scostamento in alto o in basso</t>
  </si>
  <si>
    <t>Gestione del personale</t>
  </si>
  <si>
    <t>ELENCO DELLE FUNZIONI</t>
  </si>
  <si>
    <t>valore della funzione</t>
  </si>
  <si>
    <t>*</t>
  </si>
  <si>
    <t>TOTALE VALORE DELLE POSIZIONI</t>
  </si>
  <si>
    <t>controllo e presidio</t>
  </si>
  <si>
    <t>complessità operativa o strutturale</t>
  </si>
  <si>
    <t>esposizione a rischio o contenzioso</t>
  </si>
  <si>
    <t>accertamento o sanzioni</t>
  </si>
  <si>
    <t>specializzazione professionale</t>
  </si>
  <si>
    <t>Affari generali</t>
  </si>
  <si>
    <t>patrimonio e demanio</t>
  </si>
  <si>
    <t>Servizi informatici</t>
  </si>
  <si>
    <t>AA.GG.</t>
  </si>
  <si>
    <t>SERVIZI ALLA PERSONA</t>
  </si>
  <si>
    <t>URP - sportello del cittadino</t>
  </si>
  <si>
    <t>LAVORI PUBBLICI E AMBIENTE</t>
  </si>
  <si>
    <t>POLIZIA LOCALE</t>
  </si>
  <si>
    <t>sicurezza urbana</t>
  </si>
  <si>
    <t>URBANISTICA, DEMANIO, PATRIMONIO</t>
  </si>
  <si>
    <t>Polizia amministrativa  e giudiziaria</t>
  </si>
  <si>
    <t>Ambiente e igiene urbana e verde pubblico</t>
  </si>
  <si>
    <t>AREA ECONOMICO FINANZIARIA</t>
  </si>
  <si>
    <t>biblioteca comunale e cultura</t>
  </si>
  <si>
    <t>sport e turismo</t>
  </si>
  <si>
    <t>controllo analogo società partecipate e controllo di gestione</t>
  </si>
  <si>
    <t xml:space="preserve">deficit </t>
  </si>
  <si>
    <t xml:space="preserve">TOTALE </t>
  </si>
  <si>
    <t>VALORE MINIMO DA AGGIUNGERE</t>
  </si>
  <si>
    <t>responsabilità finanziaria in entrata / uscita</t>
  </si>
  <si>
    <t>Urbanistica</t>
  </si>
  <si>
    <t>Edilizia privata</t>
  </si>
  <si>
    <t>Manutenzioni e pubblica illuminazione e edilizia scolastica</t>
  </si>
  <si>
    <t>n. di funzioni individuate nell'ente</t>
  </si>
  <si>
    <t>n. di posizioni organizzative</t>
  </si>
  <si>
    <t xml:space="preserve">media di funzioni per P.O. </t>
  </si>
  <si>
    <t xml:space="preserve">valore medio di una funzione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</si>
</sst>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43" fontId="4" fillId="2" borderId="1" xfId="1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43" fontId="0" fillId="4" borderId="0" xfId="0" applyNumberFormat="1" applyFill="1"/>
    <xf numFmtId="43" fontId="0" fillId="0" borderId="0" xfId="0" applyNumberFormat="1" applyAlignment="1">
      <alignment horizontal="center"/>
    </xf>
    <xf numFmtId="43" fontId="0" fillId="4" borderId="0" xfId="0" applyNumberFormat="1" applyFill="1" applyAlignment="1">
      <alignment horizontal="center"/>
    </xf>
    <xf numFmtId="0" fontId="0" fillId="0" borderId="0" xfId="0" applyAlignment="1"/>
    <xf numFmtId="0" fontId="0" fillId="4" borderId="0" xfId="0" applyFill="1" applyAlignment="1"/>
    <xf numFmtId="43" fontId="0" fillId="0" borderId="2" xfId="1" applyFont="1" applyBorder="1"/>
    <xf numFmtId="43" fontId="0" fillId="4" borderId="2" xfId="1" applyFont="1" applyFill="1" applyBorder="1"/>
    <xf numFmtId="0" fontId="0" fillId="0" borderId="2" xfId="0" applyBorder="1"/>
    <xf numFmtId="0" fontId="0" fillId="4" borderId="2" xfId="0" applyFill="1" applyBorder="1"/>
    <xf numFmtId="43" fontId="2" fillId="5" borderId="0" xfId="0" applyNumberFormat="1" applyFont="1" applyFill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10" fillId="0" borderId="0" xfId="0" applyNumberFormat="1" applyFont="1" applyAlignment="1">
      <alignment wrapText="1"/>
    </xf>
    <xf numFmtId="0" fontId="2" fillId="6" borderId="0" xfId="0" applyNumberFormat="1" applyFont="1" applyFill="1" applyAlignment="1">
      <alignment horizontal="center" wrapText="1"/>
    </xf>
    <xf numFmtId="43" fontId="2" fillId="0" borderId="0" xfId="0" applyNumberFormat="1" applyFont="1"/>
    <xf numFmtId="0" fontId="7" fillId="6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7" fillId="6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0" xfId="1" applyFont="1" applyAlignment="1"/>
    <xf numFmtId="43" fontId="0" fillId="0" borderId="0" xfId="1" applyFont="1"/>
    <xf numFmtId="43" fontId="0" fillId="0" borderId="2" xfId="0" applyNumberFormat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43" fontId="2" fillId="0" borderId="0" xfId="0" applyNumberFormat="1" applyFont="1" applyFill="1" applyAlignment="1">
      <alignment horizontal="right"/>
    </xf>
    <xf numFmtId="43" fontId="0" fillId="0" borderId="2" xfId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43" fontId="2" fillId="0" borderId="2" xfId="1" applyFont="1" applyBorder="1"/>
    <xf numFmtId="43" fontId="2" fillId="0" borderId="0" xfId="1" applyFont="1"/>
    <xf numFmtId="0" fontId="7" fillId="6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8" fillId="7" borderId="2" xfId="1" applyFont="1" applyFill="1" applyBorder="1" applyAlignment="1">
      <alignment horizontal="center" vertical="center"/>
    </xf>
    <xf numFmtId="43" fontId="2" fillId="0" borderId="2" xfId="1" applyFont="1" applyFill="1" applyBorder="1"/>
    <xf numFmtId="0" fontId="9" fillId="0" borderId="0" xfId="0" applyFont="1" applyAlignment="1">
      <alignment horizontal="right"/>
    </xf>
    <xf numFmtId="0" fontId="12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43" fontId="12" fillId="7" borderId="0" xfId="1" applyFont="1" applyFill="1" applyAlignment="1">
      <alignment horizontal="center"/>
    </xf>
    <xf numFmtId="43" fontId="11" fillId="7" borderId="0" xfId="1" applyFont="1" applyFill="1" applyAlignment="1">
      <alignment horizontal="center"/>
    </xf>
    <xf numFmtId="0" fontId="13" fillId="5" borderId="0" xfId="1" applyNumberFormat="1" applyFont="1" applyFill="1" applyAlignment="1">
      <alignment horizontal="center" wrapText="1"/>
    </xf>
    <xf numFmtId="0" fontId="13" fillId="5" borderId="0" xfId="0" applyNumberFormat="1" applyFont="1" applyFill="1" applyAlignment="1">
      <alignment horizontal="center" wrapText="1"/>
    </xf>
    <xf numFmtId="43" fontId="7" fillId="0" borderId="0" xfId="0" applyNumberFormat="1" applyFont="1" applyFill="1" applyAlignment="1">
      <alignment horizontal="right" wrapText="1"/>
    </xf>
    <xf numFmtId="43" fontId="7" fillId="5" borderId="0" xfId="0" applyNumberFormat="1" applyFont="1" applyFill="1" applyAlignment="1">
      <alignment horizontal="righ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5BA2-C8AC-294C-BEF2-A83439867662}">
  <dimension ref="A4:E11"/>
  <sheetViews>
    <sheetView zoomScale="110" zoomScaleNormal="110" workbookViewId="0">
      <selection activeCell="A4" sqref="A4:E11"/>
    </sheetView>
  </sheetViews>
  <sheetFormatPr baseColWidth="10" defaultRowHeight="16" x14ac:dyDescent="0.2"/>
  <cols>
    <col min="1" max="1" width="48.1640625" customWidth="1"/>
    <col min="2" max="2" width="6.5" customWidth="1"/>
    <col min="3" max="3" width="29" style="5" customWidth="1"/>
    <col min="4" max="4" width="16.6640625" bestFit="1" customWidth="1"/>
    <col min="5" max="5" width="66.1640625" style="4" customWidth="1"/>
  </cols>
  <sheetData>
    <row r="4" spans="1:5" ht="34" x14ac:dyDescent="0.4">
      <c r="A4" s="55" t="s">
        <v>13</v>
      </c>
      <c r="B4" s="3">
        <v>1</v>
      </c>
      <c r="C4" s="6">
        <v>16000</v>
      </c>
      <c r="D4" s="59" t="s">
        <v>18</v>
      </c>
    </row>
    <row r="5" spans="1:5" ht="34" x14ac:dyDescent="0.4">
      <c r="A5" s="55" t="s">
        <v>14</v>
      </c>
      <c r="B5" s="3">
        <v>2</v>
      </c>
      <c r="C5" s="6">
        <v>5000</v>
      </c>
      <c r="D5" s="59" t="s">
        <v>18</v>
      </c>
    </row>
    <row r="6" spans="1:5" ht="38" x14ac:dyDescent="0.4">
      <c r="A6" s="55" t="s">
        <v>15</v>
      </c>
      <c r="B6" s="3">
        <v>3</v>
      </c>
      <c r="C6" s="7">
        <f>C4-C5</f>
        <v>11000</v>
      </c>
      <c r="D6" s="56" t="s">
        <v>19</v>
      </c>
      <c r="E6" s="4" t="s">
        <v>20</v>
      </c>
    </row>
    <row r="7" spans="1:5" ht="38" x14ac:dyDescent="0.4">
      <c r="A7" s="55" t="s">
        <v>57</v>
      </c>
      <c r="B7" s="3">
        <v>4</v>
      </c>
      <c r="C7" s="10">
        <v>24</v>
      </c>
      <c r="D7" s="57" t="s">
        <v>18</v>
      </c>
      <c r="E7" s="4" t="s">
        <v>16</v>
      </c>
    </row>
    <row r="8" spans="1:5" ht="34" x14ac:dyDescent="0.4">
      <c r="A8" s="55" t="s">
        <v>58</v>
      </c>
      <c r="B8" s="3">
        <v>5</v>
      </c>
      <c r="C8" s="10">
        <v>5</v>
      </c>
      <c r="D8" s="57" t="s">
        <v>18</v>
      </c>
      <c r="E8" s="4" t="s">
        <v>17</v>
      </c>
    </row>
    <row r="9" spans="1:5" ht="38" x14ac:dyDescent="0.4">
      <c r="A9" s="55" t="s">
        <v>59</v>
      </c>
      <c r="B9" s="3">
        <v>6</v>
      </c>
      <c r="C9" s="8">
        <f>C7/C8</f>
        <v>4.8</v>
      </c>
      <c r="D9" s="56" t="s">
        <v>19</v>
      </c>
      <c r="E9" s="4" t="s">
        <v>21</v>
      </c>
    </row>
    <row r="10" spans="1:5" ht="55" x14ac:dyDescent="0.4">
      <c r="A10" s="55" t="s">
        <v>60</v>
      </c>
      <c r="B10" s="3">
        <v>7</v>
      </c>
      <c r="C10" s="9">
        <f>C6/C9</f>
        <v>2291.666666666667</v>
      </c>
      <c r="D10" s="58" t="s">
        <v>19</v>
      </c>
      <c r="E10" s="4" t="s">
        <v>22</v>
      </c>
    </row>
    <row r="11" spans="1:5" ht="38" x14ac:dyDescent="0.4">
      <c r="A11" s="55" t="s">
        <v>11</v>
      </c>
      <c r="B11" s="3">
        <v>8</v>
      </c>
      <c r="C11" s="10">
        <v>21</v>
      </c>
      <c r="D11" s="57" t="s">
        <v>18</v>
      </c>
      <c r="E11" s="4" t="s">
        <v>23</v>
      </c>
    </row>
  </sheetData>
  <customSheetViews>
    <customSheetView guid="{204E1A7F-A09A-ED4A-9C65-1959089B9621}" scale="110">
      <selection activeCell="C12" sqref="C12"/>
    </customSheetView>
  </customSheetView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7F59-244D-704D-9B9E-0AD5D77EBF7A}">
  <dimension ref="A1:W35"/>
  <sheetViews>
    <sheetView tabSelected="1" topLeftCell="K1" zoomScale="120" zoomScaleNormal="120" workbookViewId="0">
      <selection activeCell="Q30" sqref="Q30"/>
    </sheetView>
  </sheetViews>
  <sheetFormatPr baseColWidth="10" defaultRowHeight="16" x14ac:dyDescent="0.2"/>
  <cols>
    <col min="1" max="1" width="54.33203125" customWidth="1"/>
    <col min="2" max="2" width="8.83203125" style="29" customWidth="1"/>
    <col min="3" max="3" width="9.5" style="33" customWidth="1"/>
    <col min="4" max="4" width="10.33203125" style="33" customWidth="1"/>
    <col min="5" max="5" width="9.6640625" style="33" customWidth="1"/>
    <col min="6" max="6" width="9.33203125" style="33" customWidth="1"/>
    <col min="7" max="7" width="10.83203125" style="33"/>
    <col min="8" max="8" width="10.83203125" style="50"/>
    <col min="9" max="9" width="6.6640625" style="1" customWidth="1"/>
    <col min="10" max="10" width="12" customWidth="1"/>
    <col min="11" max="11" width="50.6640625" customWidth="1"/>
    <col min="12" max="12" width="3.5" style="1" customWidth="1"/>
    <col min="13" max="13" width="14.6640625" style="18" customWidth="1"/>
    <col min="14" max="14" width="4.5" style="16" customWidth="1"/>
    <col min="15" max="15" width="15.33203125" style="20" customWidth="1"/>
    <col min="16" max="16" width="4.1640625" style="1" customWidth="1"/>
    <col min="17" max="17" width="15.1640625" style="20" customWidth="1"/>
    <col min="18" max="18" width="4.1640625" style="1" customWidth="1"/>
    <col min="19" max="19" width="15.33203125" style="20" customWidth="1"/>
    <col min="20" max="20" width="3.5" style="1" customWidth="1"/>
    <col min="21" max="21" width="16.1640625" style="20" customWidth="1"/>
    <col min="22" max="22" width="3.83203125" customWidth="1"/>
    <col min="23" max="23" width="15.33203125" customWidth="1"/>
  </cols>
  <sheetData>
    <row r="1" spans="1:23" s="23" customFormat="1" ht="65" customHeight="1" x14ac:dyDescent="0.35">
      <c r="A1" s="25" t="s">
        <v>25</v>
      </c>
      <c r="B1" s="28" t="s">
        <v>5</v>
      </c>
      <c r="C1" s="32" t="s">
        <v>30</v>
      </c>
      <c r="D1" s="32" t="s">
        <v>31</v>
      </c>
      <c r="E1" s="32" t="s">
        <v>32</v>
      </c>
      <c r="F1" s="32" t="s">
        <v>29</v>
      </c>
      <c r="G1" s="32" t="s">
        <v>33</v>
      </c>
      <c r="H1" s="49" t="s">
        <v>53</v>
      </c>
      <c r="I1" s="24" t="s">
        <v>6</v>
      </c>
      <c r="J1" s="26" t="s">
        <v>26</v>
      </c>
      <c r="K1" s="25" t="s">
        <v>25</v>
      </c>
      <c r="L1" s="60" t="s">
        <v>37</v>
      </c>
      <c r="M1" s="60"/>
      <c r="N1" s="61" t="s">
        <v>38</v>
      </c>
      <c r="O1" s="61"/>
      <c r="P1" s="61" t="s">
        <v>40</v>
      </c>
      <c r="Q1" s="61"/>
      <c r="R1" s="61" t="s">
        <v>41</v>
      </c>
      <c r="S1" s="61"/>
      <c r="T1" s="61" t="s">
        <v>43</v>
      </c>
      <c r="U1" s="61"/>
      <c r="V1" s="61" t="s">
        <v>46</v>
      </c>
      <c r="W1" s="61"/>
    </row>
    <row r="2" spans="1:23" x14ac:dyDescent="0.2">
      <c r="A2" t="s">
        <v>24</v>
      </c>
      <c r="B2" s="29">
        <v>5</v>
      </c>
      <c r="C2" s="33">
        <v>3</v>
      </c>
      <c r="D2" s="33">
        <v>3</v>
      </c>
      <c r="E2" s="33">
        <v>0</v>
      </c>
      <c r="F2" s="33">
        <v>2</v>
      </c>
      <c r="G2" s="33">
        <v>3</v>
      </c>
      <c r="H2" s="50">
        <v>0</v>
      </c>
      <c r="I2" s="1">
        <f>SUM(B2:H2)</f>
        <v>16</v>
      </c>
      <c r="J2" s="27">
        <f t="shared" ref="J2:J25" si="0">valmedio/puntomedio*I2</f>
        <v>1746.0317460317463</v>
      </c>
      <c r="K2" t="s">
        <v>24</v>
      </c>
      <c r="L2" s="14" t="s">
        <v>27</v>
      </c>
      <c r="M2" s="18">
        <f>IF(L2="*",J2,0)</f>
        <v>1746.0317460317463</v>
      </c>
      <c r="O2" s="18">
        <f>IF(N2="*",J2,0)</f>
        <v>0</v>
      </c>
      <c r="Q2" s="18">
        <f>IF(P2="*",J2,0)</f>
        <v>0</v>
      </c>
      <c r="S2" s="18">
        <f>IF(R2="*",J2,0)</f>
        <v>0</v>
      </c>
      <c r="U2" s="18">
        <f>IF(T2="*",J2,0)</f>
        <v>0</v>
      </c>
      <c r="W2" s="18">
        <f>IF(V2="*",J2,0)</f>
        <v>0</v>
      </c>
    </row>
    <row r="3" spans="1:23" x14ac:dyDescent="0.2">
      <c r="A3" t="s">
        <v>7</v>
      </c>
      <c r="B3" s="29">
        <v>3</v>
      </c>
      <c r="C3" s="33">
        <v>3</v>
      </c>
      <c r="D3" s="33">
        <v>0</v>
      </c>
      <c r="E3" s="33">
        <v>0</v>
      </c>
      <c r="F3" s="33">
        <v>1</v>
      </c>
      <c r="G3" s="33">
        <v>3</v>
      </c>
      <c r="H3" s="50">
        <v>0</v>
      </c>
      <c r="I3" s="1">
        <f>SUM(B3:H3)</f>
        <v>10</v>
      </c>
      <c r="J3" s="27">
        <f t="shared" si="0"/>
        <v>1091.2698412698414</v>
      </c>
      <c r="K3" t="s">
        <v>7</v>
      </c>
      <c r="L3" s="14"/>
      <c r="M3" s="18">
        <f>IF(L3="*",J3,0)</f>
        <v>0</v>
      </c>
      <c r="N3" s="16" t="s">
        <v>27</v>
      </c>
      <c r="O3" s="18">
        <f>IF(N3="*",J3,0)</f>
        <v>1091.2698412698414</v>
      </c>
      <c r="Q3" s="18">
        <f>IF(P3="*",J3,0)</f>
        <v>0</v>
      </c>
      <c r="S3" s="18">
        <f>IF(R3="*",J3,0)</f>
        <v>0</v>
      </c>
      <c r="U3" s="18">
        <f>IF(T3="*",J3,0)</f>
        <v>0</v>
      </c>
      <c r="W3" s="18">
        <f>IF(V3="*",J3,0)</f>
        <v>0</v>
      </c>
    </row>
    <row r="4" spans="1:23" x14ac:dyDescent="0.2">
      <c r="A4" t="s">
        <v>8</v>
      </c>
      <c r="B4" s="29">
        <v>2</v>
      </c>
      <c r="C4" s="33">
        <v>3</v>
      </c>
      <c r="D4" s="33">
        <v>3</v>
      </c>
      <c r="E4" s="33">
        <v>0</v>
      </c>
      <c r="F4" s="33">
        <v>0</v>
      </c>
      <c r="G4" s="33">
        <v>4</v>
      </c>
      <c r="H4" s="50">
        <v>3</v>
      </c>
      <c r="I4" s="1">
        <f>SUM(B4:H4)</f>
        <v>15</v>
      </c>
      <c r="J4" s="27">
        <f t="shared" si="0"/>
        <v>1636.9047619047622</v>
      </c>
      <c r="K4" t="s">
        <v>8</v>
      </c>
      <c r="L4" s="14"/>
      <c r="M4" s="18">
        <f>IF(L4="*",J4,0)</f>
        <v>0</v>
      </c>
      <c r="N4" s="16" t="s">
        <v>27</v>
      </c>
      <c r="O4" s="18">
        <f>IF(N4="*",J4,0)</f>
        <v>1636.9047619047622</v>
      </c>
      <c r="Q4" s="18">
        <f>IF(P4="*",J4,0)</f>
        <v>0</v>
      </c>
      <c r="S4" s="18">
        <f>IF(R4="*",J4,0)</f>
        <v>0</v>
      </c>
      <c r="U4" s="18">
        <f>IF(T4="*",J4,0)</f>
        <v>0</v>
      </c>
      <c r="W4" s="18">
        <f>IF(V4="*",J4,0)</f>
        <v>0</v>
      </c>
    </row>
    <row r="5" spans="1:23" x14ac:dyDescent="0.2">
      <c r="A5" t="s">
        <v>48</v>
      </c>
      <c r="B5" s="29">
        <v>3</v>
      </c>
      <c r="C5" s="33">
        <v>4</v>
      </c>
      <c r="D5" s="33">
        <v>2</v>
      </c>
      <c r="E5" s="33">
        <v>0</v>
      </c>
      <c r="F5" s="33">
        <v>0</v>
      </c>
      <c r="G5" s="33">
        <v>2</v>
      </c>
      <c r="H5" s="50">
        <v>3</v>
      </c>
      <c r="I5" s="1">
        <f>SUM(B5:H5)</f>
        <v>14</v>
      </c>
      <c r="J5" s="27">
        <f t="shared" si="0"/>
        <v>1527.7777777777781</v>
      </c>
      <c r="K5" t="s">
        <v>48</v>
      </c>
      <c r="L5" s="14"/>
      <c r="M5" s="18">
        <f>IF(L5="*",J5,0)</f>
        <v>0</v>
      </c>
      <c r="O5" s="18">
        <f>IF(N5="*",J5,0)</f>
        <v>0</v>
      </c>
      <c r="Q5" s="18">
        <f>IF(P5="*",J5,0)</f>
        <v>0</v>
      </c>
      <c r="S5" s="18">
        <f>IF(R5="*",J5,0)</f>
        <v>0</v>
      </c>
      <c r="U5" s="18">
        <f>IF(T5="*",J5,0)</f>
        <v>0</v>
      </c>
      <c r="V5" t="s">
        <v>27</v>
      </c>
      <c r="W5" s="18">
        <f>IF(V5="*",J5,0)</f>
        <v>1527.7777777777781</v>
      </c>
    </row>
    <row r="6" spans="1:23" x14ac:dyDescent="0.2">
      <c r="A6" t="s">
        <v>9</v>
      </c>
      <c r="B6" s="29">
        <v>5</v>
      </c>
      <c r="C6" s="33">
        <v>5</v>
      </c>
      <c r="D6" s="33">
        <v>4</v>
      </c>
      <c r="E6" s="33">
        <v>0</v>
      </c>
      <c r="F6" s="33">
        <v>5</v>
      </c>
      <c r="G6" s="33">
        <v>5</v>
      </c>
      <c r="H6" s="50">
        <v>5</v>
      </c>
      <c r="I6" s="1">
        <f>SUM(B6:H6)</f>
        <v>29</v>
      </c>
      <c r="J6" s="27">
        <f t="shared" si="0"/>
        <v>3164.6825396825402</v>
      </c>
      <c r="K6" t="s">
        <v>9</v>
      </c>
      <c r="L6" s="14"/>
      <c r="M6" s="18">
        <f>IF(L6="*",J6,0)</f>
        <v>0</v>
      </c>
      <c r="O6" s="18">
        <f>IF(N6="*",J6,0)</f>
        <v>0</v>
      </c>
      <c r="Q6" s="18">
        <f>IF(P6="*",J6,0)</f>
        <v>0</v>
      </c>
      <c r="S6" s="18">
        <f>IF(R6="*",J6,0)</f>
        <v>0</v>
      </c>
      <c r="U6" s="18">
        <f>IF(T6="*",J6,0)</f>
        <v>0</v>
      </c>
      <c r="V6" t="s">
        <v>27</v>
      </c>
      <c r="W6" s="18">
        <f>IF(V6="*",J6,0)</f>
        <v>3164.6825396825402</v>
      </c>
    </row>
    <row r="7" spans="1:23" x14ac:dyDescent="0.2">
      <c r="A7" t="s">
        <v>0</v>
      </c>
      <c r="B7" s="29">
        <v>4</v>
      </c>
      <c r="C7" s="33">
        <v>5</v>
      </c>
      <c r="D7" s="33">
        <v>5</v>
      </c>
      <c r="E7" s="33">
        <v>5</v>
      </c>
      <c r="F7" s="33">
        <v>5</v>
      </c>
      <c r="G7" s="33">
        <v>4</v>
      </c>
      <c r="H7" s="50">
        <v>5</v>
      </c>
      <c r="I7" s="1">
        <f>SUM(B7:H7)</f>
        <v>33</v>
      </c>
      <c r="J7" s="27">
        <f t="shared" si="0"/>
        <v>3601.1904761904766</v>
      </c>
      <c r="K7" t="s">
        <v>0</v>
      </c>
      <c r="L7" s="14"/>
      <c r="M7" s="18">
        <f>IF(L7="*",J7,0)</f>
        <v>0</v>
      </c>
      <c r="O7" s="18">
        <f>IF(N7="*",J7,0)</f>
        <v>0</v>
      </c>
      <c r="Q7" s="18">
        <f>IF(P7="*",J7,0)</f>
        <v>0</v>
      </c>
      <c r="S7" s="18">
        <f>IF(R7="*",J7,0)</f>
        <v>0</v>
      </c>
      <c r="U7" s="18">
        <f>IF(T7="*",J7,0)</f>
        <v>0</v>
      </c>
      <c r="V7" t="s">
        <v>27</v>
      </c>
      <c r="W7" s="18">
        <f>IF(V7="*",J7,0)</f>
        <v>3601.1904761904766</v>
      </c>
    </row>
    <row r="8" spans="1:23" x14ac:dyDescent="0.2">
      <c r="A8" t="s">
        <v>56</v>
      </c>
      <c r="B8" s="29">
        <v>4</v>
      </c>
      <c r="C8" s="33">
        <v>4</v>
      </c>
      <c r="D8" s="33">
        <v>3</v>
      </c>
      <c r="E8" s="33">
        <v>0</v>
      </c>
      <c r="F8" s="33">
        <v>3</v>
      </c>
      <c r="G8" s="33">
        <v>3</v>
      </c>
      <c r="H8" s="50">
        <v>3</v>
      </c>
      <c r="I8" s="1">
        <f>SUM(B8:H8)</f>
        <v>20</v>
      </c>
      <c r="J8" s="27">
        <f t="shared" si="0"/>
        <v>2182.5396825396829</v>
      </c>
      <c r="K8" t="s">
        <v>56</v>
      </c>
      <c r="L8" s="14"/>
      <c r="M8" s="18">
        <f>IF(L8="*",J8,0)</f>
        <v>0</v>
      </c>
      <c r="O8" s="18">
        <f>IF(N8="*",J8,0)</f>
        <v>0</v>
      </c>
      <c r="P8" s="1" t="s">
        <v>27</v>
      </c>
      <c r="Q8" s="18">
        <f>IF(P8="*",J8,0)</f>
        <v>2182.5396825396829</v>
      </c>
      <c r="S8" s="18">
        <f>IF(R8="*",J8,0)</f>
        <v>0</v>
      </c>
      <c r="U8" s="18">
        <f>IF(T8="*",J8,0)</f>
        <v>0</v>
      </c>
      <c r="W8" s="18">
        <f>IF(V8="*",J8,0)</f>
        <v>0</v>
      </c>
    </row>
    <row r="9" spans="1:23" x14ac:dyDescent="0.2">
      <c r="A9" t="s">
        <v>1</v>
      </c>
      <c r="B9" s="29">
        <v>2</v>
      </c>
      <c r="C9" s="33">
        <v>5</v>
      </c>
      <c r="D9" s="33">
        <v>5</v>
      </c>
      <c r="E9" s="33">
        <v>0</v>
      </c>
      <c r="F9" s="33">
        <v>3</v>
      </c>
      <c r="G9" s="33">
        <v>4</v>
      </c>
      <c r="H9" s="50">
        <v>5</v>
      </c>
      <c r="I9" s="1">
        <f>SUM(B9:H9)</f>
        <v>24</v>
      </c>
      <c r="J9" s="27">
        <f t="shared" si="0"/>
        <v>2619.0476190476193</v>
      </c>
      <c r="K9" t="s">
        <v>1</v>
      </c>
      <c r="L9" s="14"/>
      <c r="M9" s="18">
        <f>IF(L9="*",J9,0)</f>
        <v>0</v>
      </c>
      <c r="O9" s="18">
        <f>IF(N9="*",J9,0)</f>
        <v>0</v>
      </c>
      <c r="P9" s="1" t="s">
        <v>27</v>
      </c>
      <c r="Q9" s="18">
        <f>IF(P9="*",J9,0)</f>
        <v>2619.0476190476193</v>
      </c>
      <c r="S9" s="18">
        <f>IF(R9="*",J9,0)</f>
        <v>0</v>
      </c>
      <c r="U9" s="18">
        <f>IF(T9="*",J9,0)</f>
        <v>0</v>
      </c>
      <c r="W9" s="18">
        <f>IF(V9="*",J9,0)</f>
        <v>0</v>
      </c>
    </row>
    <row r="10" spans="1:23" x14ac:dyDescent="0.2">
      <c r="A10" t="s">
        <v>54</v>
      </c>
      <c r="B10" s="29">
        <v>2</v>
      </c>
      <c r="C10" s="33">
        <v>4</v>
      </c>
      <c r="D10" s="33">
        <v>4</v>
      </c>
      <c r="E10" s="33">
        <v>1</v>
      </c>
      <c r="F10" s="33">
        <v>0</v>
      </c>
      <c r="G10" s="33">
        <v>5</v>
      </c>
      <c r="H10" s="50">
        <v>3</v>
      </c>
      <c r="I10" s="1">
        <f>SUM(B10:H10)</f>
        <v>19</v>
      </c>
      <c r="J10" s="27">
        <f t="shared" si="0"/>
        <v>2073.4126984126988</v>
      </c>
      <c r="K10" t="s">
        <v>54</v>
      </c>
      <c r="L10" s="14"/>
      <c r="M10" s="18">
        <f>IF(L10="*",J10,0)</f>
        <v>0</v>
      </c>
      <c r="O10" s="18">
        <f>IF(N10="*",J10,0)</f>
        <v>0</v>
      </c>
      <c r="Q10" s="18">
        <f>IF(P10="*",J10,0)</f>
        <v>0</v>
      </c>
      <c r="S10" s="18">
        <f>IF(R10="*",J10,0)</f>
        <v>0</v>
      </c>
      <c r="T10" s="1" t="s">
        <v>27</v>
      </c>
      <c r="U10" s="18">
        <f>IF(T10="*",J10,0)</f>
        <v>2073.4126984126988</v>
      </c>
      <c r="W10" s="18">
        <f>IF(V10="*",J10,0)</f>
        <v>0</v>
      </c>
    </row>
    <row r="11" spans="1:23" x14ac:dyDescent="0.2">
      <c r="A11" t="s">
        <v>55</v>
      </c>
      <c r="B11" s="29">
        <v>2</v>
      </c>
      <c r="C11" s="33">
        <v>3</v>
      </c>
      <c r="D11" s="33">
        <v>5</v>
      </c>
      <c r="E11" s="33">
        <v>3</v>
      </c>
      <c r="F11" s="33">
        <v>5</v>
      </c>
      <c r="G11" s="33">
        <v>3</v>
      </c>
      <c r="H11" s="50">
        <v>3</v>
      </c>
      <c r="I11" s="1">
        <f>SUM(B11:H11)</f>
        <v>24</v>
      </c>
      <c r="J11" s="27">
        <f t="shared" si="0"/>
        <v>2619.0476190476193</v>
      </c>
      <c r="K11" t="s">
        <v>55</v>
      </c>
      <c r="L11" s="14"/>
      <c r="M11" s="18">
        <f>IF(L11="*",J11,0)</f>
        <v>0</v>
      </c>
      <c r="O11" s="18">
        <f>IF(N11="*",J11,0)</f>
        <v>0</v>
      </c>
      <c r="Q11" s="18">
        <f>IF(P11="*",J11,0)</f>
        <v>0</v>
      </c>
      <c r="S11" s="18">
        <f>IF(R11="*",J11,0)</f>
        <v>0</v>
      </c>
      <c r="T11" s="1" t="s">
        <v>27</v>
      </c>
      <c r="U11" s="18">
        <f>IF(T11="*",J11,0)</f>
        <v>2619.0476190476193</v>
      </c>
      <c r="W11" s="18">
        <f>IF(V11="*",J11,0)</f>
        <v>0</v>
      </c>
    </row>
    <row r="12" spans="1:23" x14ac:dyDescent="0.2">
      <c r="A12" t="s">
        <v>35</v>
      </c>
      <c r="B12" s="29">
        <v>2</v>
      </c>
      <c r="C12" s="33">
        <v>3</v>
      </c>
      <c r="D12" s="33">
        <v>4</v>
      </c>
      <c r="E12" s="33">
        <v>3</v>
      </c>
      <c r="F12" s="33">
        <v>5</v>
      </c>
      <c r="G12" s="33">
        <v>3</v>
      </c>
      <c r="H12" s="50">
        <v>3</v>
      </c>
      <c r="I12" s="1">
        <f>SUM(B12:H12)</f>
        <v>23</v>
      </c>
      <c r="J12" s="27">
        <f t="shared" si="0"/>
        <v>2509.9206349206352</v>
      </c>
      <c r="K12" t="s">
        <v>35</v>
      </c>
      <c r="L12" s="14"/>
      <c r="M12" s="18">
        <f>IF(L12="*",J12,0)</f>
        <v>0</v>
      </c>
      <c r="O12" s="18">
        <f>IF(N12="*",J12,0)</f>
        <v>0</v>
      </c>
      <c r="Q12" s="18">
        <f>IF(P12="*",J12,0)</f>
        <v>0</v>
      </c>
      <c r="S12" s="18">
        <f>IF(R12="*",J12,0)</f>
        <v>0</v>
      </c>
      <c r="T12" s="1" t="s">
        <v>27</v>
      </c>
      <c r="U12" s="18">
        <f>IF(T12="*",J12,0)</f>
        <v>2509.9206349206352</v>
      </c>
      <c r="W12" s="18">
        <f>IF(V12="*",J12,0)</f>
        <v>0</v>
      </c>
    </row>
    <row r="13" spans="1:23" x14ac:dyDescent="0.2">
      <c r="A13" t="s">
        <v>36</v>
      </c>
      <c r="B13" s="29">
        <v>5</v>
      </c>
      <c r="C13" s="33">
        <v>3</v>
      </c>
      <c r="D13" s="33">
        <v>0</v>
      </c>
      <c r="E13" s="33">
        <v>0</v>
      </c>
      <c r="F13" s="33">
        <v>2</v>
      </c>
      <c r="G13" s="33">
        <v>3</v>
      </c>
      <c r="H13" s="50">
        <v>2</v>
      </c>
      <c r="I13" s="1">
        <f>SUM(B13:H13)</f>
        <v>15</v>
      </c>
      <c r="J13" s="27">
        <f t="shared" si="0"/>
        <v>1636.9047619047622</v>
      </c>
      <c r="K13" t="s">
        <v>36</v>
      </c>
      <c r="L13" s="14" t="s">
        <v>27</v>
      </c>
      <c r="M13" s="18">
        <f>IF(L13="*",J13,0)</f>
        <v>1636.9047619047622</v>
      </c>
      <c r="O13" s="18">
        <f>IF(N13="*",J13,0)</f>
        <v>0</v>
      </c>
      <c r="Q13" s="18">
        <f>IF(P13="*",J13,0)</f>
        <v>0</v>
      </c>
      <c r="S13" s="18">
        <f>IF(R13="*",J13,0)</f>
        <v>0</v>
      </c>
      <c r="U13" s="18">
        <f>IF(T13="*",J13,0)</f>
        <v>0</v>
      </c>
      <c r="W13" s="18">
        <f>IF(V13="*",J13,0)</f>
        <v>0</v>
      </c>
    </row>
    <row r="14" spans="1:23" x14ac:dyDescent="0.2">
      <c r="A14" t="s">
        <v>39</v>
      </c>
      <c r="B14" s="29">
        <v>5</v>
      </c>
      <c r="C14" s="33">
        <v>4</v>
      </c>
      <c r="D14" s="33">
        <v>0</v>
      </c>
      <c r="E14" s="33">
        <v>0</v>
      </c>
      <c r="F14" s="33">
        <v>0</v>
      </c>
      <c r="G14" s="33">
        <v>2</v>
      </c>
      <c r="H14" s="50">
        <v>0</v>
      </c>
      <c r="I14" s="1">
        <f>SUM(B14:H14)</f>
        <v>11</v>
      </c>
      <c r="J14" s="27">
        <f t="shared" si="0"/>
        <v>1200.3968253968255</v>
      </c>
      <c r="K14" t="s">
        <v>39</v>
      </c>
      <c r="L14" s="14"/>
      <c r="M14" s="18">
        <f>IF(L14="*",J14,0)</f>
        <v>0</v>
      </c>
      <c r="N14" s="16" t="s">
        <v>27</v>
      </c>
      <c r="O14" s="18">
        <f>IF(N14="*",J14,0)</f>
        <v>1200.3968253968255</v>
      </c>
      <c r="Q14" s="18">
        <f>IF(P14="*",J14,0)</f>
        <v>0</v>
      </c>
      <c r="S14" s="18">
        <f>IF(R14="*",J14,0)</f>
        <v>0</v>
      </c>
      <c r="U14" s="18">
        <f>IF(T14="*",J14,0)</f>
        <v>0</v>
      </c>
      <c r="W14" s="18">
        <f>IF(V14="*",J14,0)</f>
        <v>0</v>
      </c>
    </row>
    <row r="15" spans="1:23" x14ac:dyDescent="0.2">
      <c r="A15" t="s">
        <v>34</v>
      </c>
      <c r="B15" s="29">
        <v>5</v>
      </c>
      <c r="C15" s="33">
        <v>3</v>
      </c>
      <c r="D15" s="33">
        <v>1</v>
      </c>
      <c r="E15" s="33">
        <v>0</v>
      </c>
      <c r="F15" s="33">
        <v>2</v>
      </c>
      <c r="G15" s="33">
        <v>3</v>
      </c>
      <c r="H15" s="50">
        <v>1</v>
      </c>
      <c r="I15" s="1">
        <f>SUM(B15:H15)</f>
        <v>15</v>
      </c>
      <c r="J15" s="27">
        <f t="shared" si="0"/>
        <v>1636.9047619047622</v>
      </c>
      <c r="K15" t="s">
        <v>34</v>
      </c>
      <c r="L15" s="14" t="s">
        <v>27</v>
      </c>
      <c r="M15" s="18">
        <f>IF(L15="*",J15,0)</f>
        <v>1636.9047619047622</v>
      </c>
      <c r="O15" s="18">
        <f>IF(N15="*",J15,0)</f>
        <v>0</v>
      </c>
      <c r="Q15" s="18">
        <f>IF(P15="*",J15,0)</f>
        <v>0</v>
      </c>
      <c r="S15" s="18">
        <f>IF(R15="*",J15,0)</f>
        <v>0</v>
      </c>
      <c r="U15" s="18">
        <f>IF(T15="*",J15,0)</f>
        <v>0</v>
      </c>
      <c r="W15" s="18">
        <f>IF(V15="*",J15,0)</f>
        <v>0</v>
      </c>
    </row>
    <row r="16" spans="1:23" x14ac:dyDescent="0.2">
      <c r="A16" t="s">
        <v>2</v>
      </c>
      <c r="B16" s="29">
        <v>3</v>
      </c>
      <c r="C16" s="33">
        <v>4</v>
      </c>
      <c r="D16" s="33">
        <v>2</v>
      </c>
      <c r="E16" s="33">
        <v>5</v>
      </c>
      <c r="F16" s="33">
        <v>5</v>
      </c>
      <c r="G16" s="33">
        <v>3</v>
      </c>
      <c r="H16" s="50">
        <v>0</v>
      </c>
      <c r="I16" s="1">
        <f>SUM(B16:H16)</f>
        <v>22</v>
      </c>
      <c r="J16" s="27">
        <f t="shared" si="0"/>
        <v>2400.7936507936511</v>
      </c>
      <c r="K16" t="s">
        <v>2</v>
      </c>
      <c r="L16" s="14"/>
      <c r="M16" s="18">
        <f>IF(L16="*",J16,0)</f>
        <v>0</v>
      </c>
      <c r="O16" s="18">
        <f>IF(N16="*",J16,0)</f>
        <v>0</v>
      </c>
      <c r="Q16" s="18">
        <f>IF(P16="*",J16,0)</f>
        <v>0</v>
      </c>
      <c r="S16" s="18">
        <f>IF(R16="*",J16,0)</f>
        <v>0</v>
      </c>
      <c r="T16" s="1" t="s">
        <v>27</v>
      </c>
      <c r="U16" s="18">
        <f>IF(T16="*",J16,0)</f>
        <v>2400.7936507936511</v>
      </c>
      <c r="W16" s="18">
        <f>IF(V16="*",J16,0)</f>
        <v>0</v>
      </c>
    </row>
    <row r="17" spans="1:23" x14ac:dyDescent="0.2">
      <c r="A17" t="s">
        <v>45</v>
      </c>
      <c r="B17" s="29">
        <v>2</v>
      </c>
      <c r="C17" s="33">
        <v>5</v>
      </c>
      <c r="D17" s="33">
        <v>3</v>
      </c>
      <c r="E17" s="33">
        <v>4</v>
      </c>
      <c r="F17" s="33">
        <v>5</v>
      </c>
      <c r="G17" s="33">
        <v>4</v>
      </c>
      <c r="H17" s="50">
        <v>4</v>
      </c>
      <c r="I17" s="1">
        <f>SUM(B17:H17)</f>
        <v>27</v>
      </c>
      <c r="J17" s="27">
        <f t="shared" si="0"/>
        <v>2946.428571428572</v>
      </c>
      <c r="K17" t="s">
        <v>45</v>
      </c>
      <c r="L17" s="14"/>
      <c r="M17" s="18">
        <f>IF(L17="*",J17,0)</f>
        <v>0</v>
      </c>
      <c r="O17" s="18">
        <f>IF(N17="*",J17,0)</f>
        <v>0</v>
      </c>
      <c r="P17" s="1" t="s">
        <v>27</v>
      </c>
      <c r="Q17" s="18">
        <f>IF(P17="*",J17,0)</f>
        <v>2946.428571428572</v>
      </c>
      <c r="S17" s="18">
        <f>IF(R17="*",J17,0)</f>
        <v>0</v>
      </c>
      <c r="U17" s="18">
        <f>IF(T17="*",J17,0)</f>
        <v>0</v>
      </c>
      <c r="W17" s="18">
        <f>IF(V17="*",J17,0)</f>
        <v>0</v>
      </c>
    </row>
    <row r="18" spans="1:23" x14ac:dyDescent="0.2">
      <c r="A18" t="s">
        <v>4</v>
      </c>
      <c r="B18" s="29">
        <v>2</v>
      </c>
      <c r="C18" s="33">
        <v>3</v>
      </c>
      <c r="D18" s="33">
        <v>4</v>
      </c>
      <c r="E18" s="33">
        <v>0</v>
      </c>
      <c r="F18" s="33">
        <v>4</v>
      </c>
      <c r="G18" s="33">
        <v>2</v>
      </c>
      <c r="H18" s="50">
        <v>3</v>
      </c>
      <c r="I18" s="1">
        <f>SUM(B18:H18)</f>
        <v>18</v>
      </c>
      <c r="J18" s="27">
        <f t="shared" si="0"/>
        <v>1964.2857142857144</v>
      </c>
      <c r="K18" t="s">
        <v>4</v>
      </c>
      <c r="L18" s="14"/>
      <c r="M18" s="18">
        <f>IF(L18="*",J18,0)</f>
        <v>0</v>
      </c>
      <c r="N18" s="16" t="s">
        <v>27</v>
      </c>
      <c r="O18" s="18">
        <f>IF(N18="*",J18,0)</f>
        <v>1964.2857142857144</v>
      </c>
      <c r="Q18" s="18">
        <f>IF(P18="*",J18,0)</f>
        <v>0</v>
      </c>
      <c r="S18" s="18">
        <f>IF(R18="*",J18,0)</f>
        <v>0</v>
      </c>
      <c r="U18" s="18">
        <f>IF(T18="*",J18,0)</f>
        <v>0</v>
      </c>
      <c r="W18" s="18">
        <f>IF(V18="*",J18,0)</f>
        <v>0</v>
      </c>
    </row>
    <row r="19" spans="1:23" x14ac:dyDescent="0.2">
      <c r="A19" t="s">
        <v>3</v>
      </c>
      <c r="B19" s="29">
        <v>5</v>
      </c>
      <c r="C19" s="33">
        <v>3</v>
      </c>
      <c r="D19" s="33">
        <v>3</v>
      </c>
      <c r="E19" s="33">
        <v>0</v>
      </c>
      <c r="F19" s="33">
        <v>3</v>
      </c>
      <c r="G19" s="33">
        <v>2</v>
      </c>
      <c r="H19" s="50">
        <v>3</v>
      </c>
      <c r="I19" s="1">
        <f>SUM(B19:H19)</f>
        <v>19</v>
      </c>
      <c r="J19" s="27">
        <f t="shared" si="0"/>
        <v>2073.4126984126988</v>
      </c>
      <c r="K19" t="s">
        <v>3</v>
      </c>
      <c r="L19" s="14"/>
      <c r="M19" s="18">
        <f>IF(L19="*",J19,0)</f>
        <v>0</v>
      </c>
      <c r="O19" s="18">
        <f>IF(N19="*",J19,0)</f>
        <v>0</v>
      </c>
      <c r="Q19" s="18">
        <f>IF(P19="*",J19,0)</f>
        <v>0</v>
      </c>
      <c r="S19" s="18">
        <f>IF(R19="*",J19,0)</f>
        <v>0</v>
      </c>
      <c r="U19" s="18">
        <f>IF(T19="*",J19,0)</f>
        <v>0</v>
      </c>
      <c r="V19" t="s">
        <v>27</v>
      </c>
      <c r="W19" s="18">
        <f>IF(V19="*",J19,0)</f>
        <v>2073.4126984126988</v>
      </c>
    </row>
    <row r="20" spans="1:23" x14ac:dyDescent="0.2">
      <c r="A20" t="s">
        <v>44</v>
      </c>
      <c r="B20" s="29">
        <v>4</v>
      </c>
      <c r="C20" s="33">
        <v>3</v>
      </c>
      <c r="D20" s="33">
        <v>4</v>
      </c>
      <c r="E20" s="33">
        <v>5</v>
      </c>
      <c r="F20" s="33">
        <v>5</v>
      </c>
      <c r="G20" s="33">
        <v>3</v>
      </c>
      <c r="H20" s="50">
        <v>0</v>
      </c>
      <c r="I20" s="1">
        <f>SUM(B20:H20)</f>
        <v>24</v>
      </c>
      <c r="J20" s="27">
        <f t="shared" si="0"/>
        <v>2619.0476190476193</v>
      </c>
      <c r="K20" t="s">
        <v>44</v>
      </c>
      <c r="L20" s="14"/>
      <c r="M20" s="18">
        <f>IF(L20="*",J20,0)</f>
        <v>0</v>
      </c>
      <c r="O20" s="18">
        <f>IF(N20="*",J20,0)</f>
        <v>0</v>
      </c>
      <c r="Q20" s="18">
        <f>IF(P20="*",J20,0)</f>
        <v>0</v>
      </c>
      <c r="R20" s="1" t="s">
        <v>27</v>
      </c>
      <c r="S20" s="18">
        <f>IF(R20="*",J20,0)</f>
        <v>2619.0476190476193</v>
      </c>
      <c r="U20" s="18">
        <f>IF(T20="*",J20,0)</f>
        <v>0</v>
      </c>
      <c r="W20" s="18">
        <f>IF(V20="*",J20,0)</f>
        <v>0</v>
      </c>
    </row>
    <row r="21" spans="1:23" x14ac:dyDescent="0.2">
      <c r="A21" t="s">
        <v>42</v>
      </c>
      <c r="B21" s="29">
        <v>3</v>
      </c>
      <c r="C21" s="33">
        <v>3</v>
      </c>
      <c r="D21" s="33">
        <v>3</v>
      </c>
      <c r="E21" s="33">
        <v>2</v>
      </c>
      <c r="F21" s="33">
        <v>5</v>
      </c>
      <c r="G21" s="33">
        <v>4</v>
      </c>
      <c r="H21" s="50">
        <v>0</v>
      </c>
      <c r="I21" s="1">
        <f>SUM(B21:H21)</f>
        <v>20</v>
      </c>
      <c r="J21" s="27">
        <f t="shared" si="0"/>
        <v>2182.5396825396829</v>
      </c>
      <c r="K21" t="s">
        <v>42</v>
      </c>
      <c r="L21" s="14"/>
      <c r="M21" s="18">
        <f>IF(L21="*",J21,0)</f>
        <v>0</v>
      </c>
      <c r="O21" s="18">
        <f>IF(N21="*",J21,0)</f>
        <v>0</v>
      </c>
      <c r="Q21" s="18">
        <f>IF(P21="*",J21,0)</f>
        <v>0</v>
      </c>
      <c r="R21" s="1" t="s">
        <v>27</v>
      </c>
      <c r="S21" s="18">
        <f>IF(R21="*",J21,0)</f>
        <v>2182.5396825396829</v>
      </c>
      <c r="U21" s="18">
        <f>IF(T21="*",J21,0)</f>
        <v>0</v>
      </c>
      <c r="W21" s="18">
        <f>IF(V21="*",J21,0)</f>
        <v>0</v>
      </c>
    </row>
    <row r="22" spans="1:23" x14ac:dyDescent="0.2">
      <c r="A22" t="s">
        <v>10</v>
      </c>
      <c r="B22" s="29">
        <v>2</v>
      </c>
      <c r="C22" s="33">
        <v>3</v>
      </c>
      <c r="D22" s="33">
        <v>5</v>
      </c>
      <c r="E22" s="33">
        <v>5</v>
      </c>
      <c r="F22" s="33">
        <v>5</v>
      </c>
      <c r="G22" s="33">
        <v>3</v>
      </c>
      <c r="H22" s="50">
        <v>4</v>
      </c>
      <c r="I22" s="1">
        <f>SUM(B22:H22)</f>
        <v>27</v>
      </c>
      <c r="J22" s="27">
        <f t="shared" si="0"/>
        <v>2946.428571428572</v>
      </c>
      <c r="K22" t="s">
        <v>10</v>
      </c>
      <c r="L22" s="14"/>
      <c r="M22" s="18">
        <f>IF(L22="*",J22,0)</f>
        <v>0</v>
      </c>
      <c r="O22" s="18">
        <f>IF(N22="*",J22,0)</f>
        <v>0</v>
      </c>
      <c r="Q22" s="18">
        <f>IF(P22="*",J22,0)</f>
        <v>0</v>
      </c>
      <c r="R22" s="1" t="s">
        <v>27</v>
      </c>
      <c r="S22" s="18">
        <f>IF(R22="*",J22,0)</f>
        <v>2946.428571428572</v>
      </c>
      <c r="U22" s="18">
        <f>IF(T22="*",J22,0)</f>
        <v>0</v>
      </c>
      <c r="W22" s="18">
        <f>IF(V22="*",J22,0)</f>
        <v>0</v>
      </c>
    </row>
    <row r="23" spans="1:23" x14ac:dyDescent="0.2">
      <c r="A23" t="s">
        <v>47</v>
      </c>
      <c r="B23" s="29">
        <v>3</v>
      </c>
      <c r="C23" s="33">
        <v>3</v>
      </c>
      <c r="D23" s="33">
        <v>0</v>
      </c>
      <c r="E23" s="33">
        <v>0</v>
      </c>
      <c r="F23" s="33">
        <v>0</v>
      </c>
      <c r="G23" s="33">
        <v>3</v>
      </c>
      <c r="H23" s="50">
        <v>2</v>
      </c>
      <c r="I23" s="1">
        <f>SUM(B23:H23)</f>
        <v>11</v>
      </c>
      <c r="J23" s="27">
        <f t="shared" si="0"/>
        <v>1200.3968253968255</v>
      </c>
      <c r="K23" t="s">
        <v>47</v>
      </c>
      <c r="L23" s="14"/>
      <c r="M23" s="18">
        <f>IF(L23="*",J23,0)</f>
        <v>0</v>
      </c>
      <c r="N23" s="16" t="s">
        <v>27</v>
      </c>
      <c r="O23" s="18">
        <f>IF(N23="*",J23,0)</f>
        <v>1200.3968253968255</v>
      </c>
      <c r="Q23" s="18">
        <f>IF(P23="*",J23,0)</f>
        <v>0</v>
      </c>
      <c r="R23" s="1" t="s">
        <v>27</v>
      </c>
      <c r="S23" s="18">
        <f>IF(R23="*",J23,0)</f>
        <v>1200.3968253968255</v>
      </c>
      <c r="U23" s="18">
        <f>IF(T23="*",J23,0)</f>
        <v>0</v>
      </c>
      <c r="W23" s="18">
        <f>IF(V23="*",J23,0)</f>
        <v>0</v>
      </c>
    </row>
    <row r="24" spans="1:23" x14ac:dyDescent="0.2">
      <c r="A24" t="s">
        <v>49</v>
      </c>
      <c r="B24" s="29">
        <v>1</v>
      </c>
      <c r="C24" s="33">
        <v>2</v>
      </c>
      <c r="D24" s="33">
        <v>2</v>
      </c>
      <c r="E24" s="33">
        <v>1</v>
      </c>
      <c r="F24" s="33">
        <v>4</v>
      </c>
      <c r="G24" s="33">
        <v>3</v>
      </c>
      <c r="H24" s="50">
        <v>0</v>
      </c>
      <c r="I24" s="1">
        <f>SUM(B24:H24)</f>
        <v>13</v>
      </c>
      <c r="J24" s="27">
        <f t="shared" si="0"/>
        <v>1418.6507936507937</v>
      </c>
      <c r="K24" t="s">
        <v>49</v>
      </c>
      <c r="L24" s="14" t="s">
        <v>27</v>
      </c>
      <c r="M24" s="18">
        <f>IF(L24="*",J24,0)</f>
        <v>1418.6507936507937</v>
      </c>
      <c r="O24" s="18">
        <f>IF(N24="*",J24,0)</f>
        <v>0</v>
      </c>
      <c r="Q24" s="18">
        <f>IF(P24="*",J24,0)</f>
        <v>0</v>
      </c>
      <c r="S24" s="18">
        <f>IF(R24="*",J24,0)</f>
        <v>0</v>
      </c>
      <c r="U24" s="18">
        <f>IF(T24="*",J24,0)</f>
        <v>0</v>
      </c>
      <c r="W24" s="18">
        <f>IF(V24="*",J24,0)</f>
        <v>0</v>
      </c>
    </row>
    <row r="25" spans="1:23" x14ac:dyDescent="0.2">
      <c r="A25" t="s">
        <v>12</v>
      </c>
      <c r="B25" s="29">
        <v>2</v>
      </c>
      <c r="C25" s="33">
        <v>3</v>
      </c>
      <c r="D25" s="33">
        <v>0</v>
      </c>
      <c r="E25" s="33">
        <v>0</v>
      </c>
      <c r="F25" s="33">
        <v>5</v>
      </c>
      <c r="G25" s="33">
        <v>2</v>
      </c>
      <c r="H25" s="50">
        <v>0</v>
      </c>
      <c r="I25" s="1">
        <f>SUM(B25:H25)</f>
        <v>12</v>
      </c>
      <c r="J25" s="27">
        <f t="shared" si="0"/>
        <v>1309.5238095238096</v>
      </c>
      <c r="K25" t="s">
        <v>12</v>
      </c>
      <c r="L25" s="14"/>
      <c r="M25" s="18">
        <f>IF(L25="*",J25,0)</f>
        <v>0</v>
      </c>
      <c r="O25" s="18">
        <f>IF(N25="*",J25,0)</f>
        <v>0</v>
      </c>
      <c r="Q25" s="18">
        <f>IF(P25="*",J25,0)</f>
        <v>0</v>
      </c>
      <c r="R25" s="1" t="s">
        <v>27</v>
      </c>
      <c r="S25" s="18">
        <f>IF(R25="*",J25,0)</f>
        <v>1309.5238095238096</v>
      </c>
      <c r="U25" s="18">
        <f>IF(T25="*",J25,0)</f>
        <v>0</v>
      </c>
      <c r="V25" s="1"/>
      <c r="W25" s="18">
        <f>IF(V25="*",J25,0)</f>
        <v>0</v>
      </c>
    </row>
    <row r="26" spans="1:23" s="11" customFormat="1" ht="8" customHeight="1" x14ac:dyDescent="0.2">
      <c r="B26" s="30"/>
      <c r="C26" s="34"/>
      <c r="D26" s="34"/>
      <c r="E26" s="34"/>
      <c r="F26" s="34"/>
      <c r="G26" s="34"/>
      <c r="H26" s="51"/>
      <c r="I26" s="12"/>
      <c r="J26" s="13"/>
      <c r="K26" s="13"/>
      <c r="L26" s="15"/>
      <c r="M26" s="19"/>
      <c r="N26" s="17"/>
      <c r="O26" s="21"/>
      <c r="P26" s="12"/>
      <c r="Q26" s="21"/>
      <c r="R26" s="12"/>
      <c r="S26" s="21"/>
      <c r="T26" s="12"/>
      <c r="U26" s="21"/>
    </row>
    <row r="27" spans="1:23" s="39" customFormat="1" ht="16" customHeight="1" x14ac:dyDescent="0.2">
      <c r="B27" s="40"/>
      <c r="C27" s="41"/>
      <c r="D27" s="41"/>
      <c r="E27" s="41"/>
      <c r="F27" s="41"/>
      <c r="G27" s="41"/>
      <c r="H27" s="52"/>
      <c r="I27" s="42"/>
      <c r="J27" s="44" t="s">
        <v>51</v>
      </c>
      <c r="K27" s="44"/>
      <c r="L27" s="44"/>
      <c r="M27" s="54">
        <f>SUM(M2:M26)</f>
        <v>6438.4920634920636</v>
      </c>
      <c r="N27" s="43"/>
      <c r="O27" s="54">
        <f>SUM(O2:O26)</f>
        <v>7093.2539682539682</v>
      </c>
      <c r="P27" s="42"/>
      <c r="Q27" s="54">
        <f>SUM(Q2:Q26)</f>
        <v>7748.0158730158746</v>
      </c>
      <c r="R27" s="42"/>
      <c r="S27" s="54">
        <f>SUM(S2:S26)</f>
        <v>10257.936507936509</v>
      </c>
      <c r="T27" s="42"/>
      <c r="U27" s="54">
        <f>SUM(U2:U26)</f>
        <v>9603.1746031746043</v>
      </c>
      <c r="W27" s="54">
        <f>SUM(W2:W26)</f>
        <v>10367.063492063495</v>
      </c>
    </row>
    <row r="28" spans="1:23" s="39" customFormat="1" x14ac:dyDescent="0.2">
      <c r="B28" s="40"/>
      <c r="C28" s="41"/>
      <c r="D28" s="41"/>
      <c r="E28" s="41"/>
      <c r="F28" s="41"/>
      <c r="G28" s="41"/>
      <c r="H28" s="52"/>
      <c r="I28" s="42"/>
      <c r="K28" s="62" t="s">
        <v>52</v>
      </c>
      <c r="L28" s="62"/>
      <c r="M28" s="45">
        <v>5000</v>
      </c>
      <c r="N28" s="43"/>
      <c r="O28" s="46">
        <v>5000</v>
      </c>
      <c r="P28" s="42"/>
      <c r="Q28" s="46">
        <v>5000</v>
      </c>
      <c r="R28" s="42"/>
      <c r="S28" s="46">
        <v>5000</v>
      </c>
      <c r="T28" s="42"/>
      <c r="U28" s="46">
        <v>5000</v>
      </c>
      <c r="W28" s="46">
        <v>5000</v>
      </c>
    </row>
    <row r="29" spans="1:23" ht="19" x14ac:dyDescent="0.2">
      <c r="B29" s="31"/>
      <c r="K29" s="63" t="s">
        <v>28</v>
      </c>
      <c r="L29" s="63"/>
      <c r="M29" s="53">
        <f>M27+M28</f>
        <v>11438.492063492064</v>
      </c>
      <c r="N29" s="18"/>
      <c r="O29" s="53">
        <f>O27+O28</f>
        <v>12093.253968253968</v>
      </c>
      <c r="P29" s="18"/>
      <c r="Q29" s="53">
        <f>Q27+Q28</f>
        <v>12748.015873015875</v>
      </c>
      <c r="R29" s="18"/>
      <c r="S29" s="53">
        <f>S27+S28</f>
        <v>15257.936507936509</v>
      </c>
      <c r="T29" s="18"/>
      <c r="U29" s="53">
        <f>U27+U28</f>
        <v>14603.174603174604</v>
      </c>
      <c r="V29" s="22"/>
      <c r="W29" s="53">
        <f>W27+W28</f>
        <v>15367.063492063495</v>
      </c>
    </row>
    <row r="30" spans="1:23" x14ac:dyDescent="0.2">
      <c r="B30" s="31"/>
      <c r="M30" s="47"/>
      <c r="N30" s="36"/>
      <c r="O30" s="47"/>
      <c r="P30" s="2"/>
      <c r="Q30" s="47"/>
      <c r="R30" s="2"/>
      <c r="S30" s="47"/>
      <c r="T30" s="2"/>
      <c r="U30" s="47"/>
      <c r="V30" s="37"/>
      <c r="W30" s="48"/>
    </row>
    <row r="31" spans="1:23" x14ac:dyDescent="0.2">
      <c r="A31" t="s">
        <v>50</v>
      </c>
      <c r="B31" s="31"/>
    </row>
    <row r="32" spans="1:23" x14ac:dyDescent="0.2">
      <c r="S32" s="38">
        <f>S29/36*S31</f>
        <v>0</v>
      </c>
      <c r="U32" s="38"/>
    </row>
    <row r="35" spans="2:3" x14ac:dyDescent="0.2">
      <c r="B35" s="31"/>
      <c r="C35" s="35"/>
    </row>
  </sheetData>
  <customSheetViews>
    <customSheetView guid="{204E1A7F-A09A-ED4A-9C65-1959089B9621}" scale="160">
      <selection activeCell="P28" sqref="P28"/>
    </customSheetView>
  </customSheetViews>
  <mergeCells count="9">
    <mergeCell ref="V1:W1"/>
    <mergeCell ref="J27:L27"/>
    <mergeCell ref="K28:L28"/>
    <mergeCell ref="K29:L29"/>
    <mergeCell ref="L1:M1"/>
    <mergeCell ref="N1:O1"/>
    <mergeCell ref="P1:Q1"/>
    <mergeCell ref="R1:S1"/>
    <mergeCell ref="T1:U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CONFIGURAZIONE</vt:lpstr>
      <vt:lpstr>FUNZIONI E POSIZIONI</vt:lpstr>
      <vt:lpstr>puntomedio</vt:lpstr>
      <vt:lpstr>valmedio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 Fabiano</dc:creator>
  <cp:lastModifiedBy>Santo Fabiano</cp:lastModifiedBy>
  <dcterms:created xsi:type="dcterms:W3CDTF">2018-08-15T19:42:15Z</dcterms:created>
  <dcterms:modified xsi:type="dcterms:W3CDTF">2018-10-23T19:10:54Z</dcterms:modified>
</cp:coreProperties>
</file>